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kedakazuhiko/Documents/15_ホームページ/14-NewCSS-Bunseki/kaikei/forms/"/>
    </mc:Choice>
  </mc:AlternateContent>
  <xr:revisionPtr revIDLastSave="0" documentId="13_ncr:1_{DBB76B14-880F-F84E-8724-185D57D01576}" xr6:coauthVersionLast="36" xr6:coauthVersionMax="36" xr10:uidLastSave="{00000000-0000-0000-0000-000000000000}"/>
  <bookViews>
    <workbookView xWindow="5660" yWindow="960" windowWidth="37460" windowHeight="21600" xr2:uid="{00000000-000D-0000-FFFF-FFFF00000000}"/>
  </bookViews>
  <sheets>
    <sheet name="資金出納簿" sheetId="4" r:id="rId1"/>
    <sheet name="Sheet1" sheetId="5" r:id="rId2"/>
    <sheet name="決算" sheetId="6" r:id="rId3"/>
  </sheets>
  <definedNames>
    <definedName name="_xlnm.Print_Area" localSheetId="0">資金出納簿!$U$47:$AA$72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3" i="4" l="1"/>
  <c r="D83" i="4"/>
  <c r="C83" i="4"/>
  <c r="E67" i="4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54" i="4"/>
  <c r="E55" i="4" s="1"/>
  <c r="E56" i="4" s="1"/>
  <c r="E57" i="4" s="1"/>
  <c r="E58" i="4" s="1"/>
  <c r="E59" i="4" s="1"/>
  <c r="E60" i="4" s="1"/>
  <c r="E53" i="4"/>
  <c r="D80" i="4"/>
  <c r="C61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C60" i="4" l="1"/>
  <c r="C59" i="4"/>
  <c r="C58" i="4"/>
  <c r="C57" i="4"/>
  <c r="C56" i="4"/>
  <c r="C55" i="4"/>
  <c r="C54" i="4"/>
  <c r="C53" i="4"/>
  <c r="W24" i="4"/>
  <c r="X24" i="4"/>
  <c r="X27" i="4"/>
  <c r="W27" i="4"/>
  <c r="X26" i="4"/>
  <c r="W26" i="4"/>
  <c r="X25" i="4"/>
  <c r="W25" i="4"/>
  <c r="X23" i="4"/>
  <c r="W23" i="4"/>
  <c r="X22" i="4"/>
  <c r="W22" i="4"/>
  <c r="E10" i="4" l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Q10" i="4"/>
  <c r="Q11" i="4" s="1"/>
  <c r="Q12" i="4" s="1"/>
  <c r="Q13" i="4" s="1"/>
  <c r="Q14" i="4" s="1"/>
  <c r="Q15" i="4" s="1"/>
  <c r="Q16" i="4" s="1"/>
  <c r="Q17" i="4" s="1"/>
  <c r="Q18" i="4" s="1"/>
  <c r="Q19" i="4" s="1"/>
  <c r="W28" i="4"/>
  <c r="W66" i="4"/>
  <c r="W59" i="4"/>
  <c r="W58" i="4"/>
  <c r="W56" i="4"/>
  <c r="W55" i="4"/>
  <c r="W54" i="4"/>
  <c r="X54" i="4"/>
  <c r="X66" i="4"/>
  <c r="X62" i="4"/>
  <c r="X59" i="4"/>
  <c r="X58" i="4"/>
  <c r="X56" i="4"/>
  <c r="X55" i="4"/>
  <c r="X65" i="4"/>
  <c r="W65" i="4"/>
  <c r="X64" i="4"/>
  <c r="W64" i="4"/>
  <c r="X43" i="4"/>
  <c r="W43" i="4"/>
  <c r="X42" i="4"/>
  <c r="W42" i="4"/>
  <c r="X41" i="4"/>
  <c r="W41" i="4"/>
  <c r="X40" i="4"/>
  <c r="W40" i="4"/>
  <c r="X39" i="4"/>
  <c r="W39" i="4"/>
  <c r="X38" i="4"/>
  <c r="W38" i="4"/>
  <c r="X37" i="4"/>
  <c r="W37" i="4"/>
  <c r="X36" i="4"/>
  <c r="W36" i="4"/>
  <c r="X35" i="4"/>
  <c r="W35" i="4"/>
  <c r="W62" i="4" s="1"/>
  <c r="X34" i="4"/>
  <c r="W34" i="4"/>
  <c r="X33" i="4"/>
  <c r="W33" i="4"/>
  <c r="X32" i="4"/>
  <c r="W32" i="4"/>
  <c r="X31" i="4"/>
  <c r="W31" i="4"/>
  <c r="X30" i="4"/>
  <c r="W30" i="4"/>
  <c r="X29" i="4"/>
  <c r="W29" i="4"/>
  <c r="X28" i="4"/>
  <c r="Q20" i="4" l="1"/>
  <c r="Q24" i="4"/>
  <c r="E22" i="4"/>
  <c r="Y65" i="4"/>
  <c r="Y54" i="4"/>
  <c r="Y56" i="4"/>
  <c r="Y58" i="4"/>
  <c r="Y59" i="4"/>
  <c r="Y62" i="4"/>
  <c r="Y66" i="4"/>
  <c r="Y64" i="4"/>
  <c r="Y55" i="4"/>
  <c r="Q21" i="4" l="1"/>
  <c r="Q25" i="4"/>
  <c r="E23" i="4"/>
  <c r="E24" i="4" s="1"/>
  <c r="E25" i="4" l="1"/>
  <c r="Q22" i="4"/>
  <c r="Q26" i="4"/>
  <c r="X61" i="4"/>
  <c r="W61" i="4"/>
  <c r="X57" i="4"/>
  <c r="W57" i="4"/>
  <c r="X63" i="4"/>
  <c r="W63" i="4"/>
  <c r="X60" i="4"/>
  <c r="W60" i="4"/>
  <c r="W18" i="4"/>
  <c r="M10" i="4"/>
  <c r="M11" i="4" s="1"/>
  <c r="X21" i="4"/>
  <c r="W21" i="4"/>
  <c r="X20" i="4"/>
  <c r="W20" i="4"/>
  <c r="X19" i="4"/>
  <c r="W19" i="4"/>
  <c r="X18" i="4"/>
  <c r="X17" i="4"/>
  <c r="W17" i="4"/>
  <c r="X16" i="4"/>
  <c r="W16" i="4"/>
  <c r="X15" i="4"/>
  <c r="W15" i="4"/>
  <c r="X14" i="4"/>
  <c r="W14" i="4"/>
  <c r="X13" i="4"/>
  <c r="W13" i="4"/>
  <c r="X12" i="4"/>
  <c r="W12" i="4"/>
  <c r="X11" i="4"/>
  <c r="W11" i="4"/>
  <c r="X10" i="4"/>
  <c r="X53" i="4" s="1"/>
  <c r="W10" i="4"/>
  <c r="W53" i="4" s="1"/>
  <c r="W9" i="4"/>
  <c r="X9" i="4"/>
  <c r="Y9" i="4"/>
  <c r="Q23" i="4" l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27" i="4"/>
  <c r="E26" i="4"/>
  <c r="Y53" i="4"/>
  <c r="Y63" i="4"/>
  <c r="Y61" i="4"/>
  <c r="Y60" i="4"/>
  <c r="Y57" i="4"/>
  <c r="Y10" i="4"/>
  <c r="X69" i="4"/>
  <c r="M12" i="4"/>
  <c r="M13" i="4" s="1"/>
  <c r="M14" i="4" s="1"/>
  <c r="M15" i="4" s="1"/>
  <c r="M16" i="4" s="1"/>
  <c r="M17" i="4" s="1"/>
  <c r="M18" i="4" s="1"/>
  <c r="M19" i="4" s="1"/>
  <c r="Y11" i="4"/>
  <c r="W69" i="4"/>
  <c r="M20" i="4" l="1"/>
  <c r="M24" i="4"/>
  <c r="Y24" i="4" s="1"/>
  <c r="E27" i="4"/>
  <c r="Y69" i="4"/>
  <c r="Y12" i="4"/>
  <c r="Y13" i="4"/>
  <c r="E28" i="4" l="1"/>
  <c r="E29" i="4" s="1"/>
  <c r="E30" i="4" s="1"/>
  <c r="E31" i="4" s="1"/>
  <c r="E32" i="4" s="1"/>
  <c r="M21" i="4"/>
  <c r="M25" i="4"/>
  <c r="Y25" i="4" s="1"/>
  <c r="E33" i="4"/>
  <c r="Y14" i="4"/>
  <c r="M22" i="4" l="1"/>
  <c r="M26" i="4"/>
  <c r="Y26" i="4" s="1"/>
  <c r="E34" i="4"/>
  <c r="Y15" i="4"/>
  <c r="M27" i="4" l="1"/>
  <c r="Y27" i="4" s="1"/>
  <c r="M23" i="4"/>
  <c r="Y22" i="4"/>
  <c r="E35" i="4"/>
  <c r="Y16" i="4"/>
  <c r="M28" i="4" l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Y23" i="4"/>
  <c r="E36" i="4"/>
  <c r="Y17" i="4"/>
  <c r="E37" i="4" l="1"/>
  <c r="Y18" i="4"/>
  <c r="E38" i="4" l="1"/>
  <c r="Y19" i="4"/>
  <c r="E39" i="4" l="1"/>
  <c r="Y20" i="4"/>
  <c r="E40" i="4" l="1"/>
  <c r="Y21" i="4"/>
  <c r="Y28" i="4" l="1"/>
  <c r="E41" i="4"/>
  <c r="Y29" i="4" l="1"/>
  <c r="E42" i="4"/>
  <c r="Y30" i="4" l="1"/>
  <c r="E43" i="4"/>
  <c r="Y31" i="4" l="1"/>
  <c r="Y32" i="4" l="1"/>
  <c r="Y33" i="4" l="1"/>
  <c r="Y34" i="4" l="1"/>
  <c r="Y35" i="4" l="1"/>
  <c r="Y36" i="4" l="1"/>
  <c r="Y37" i="4" l="1"/>
  <c r="Y38" i="4" l="1"/>
  <c r="Y39" i="4" l="1"/>
  <c r="Y40" i="4" l="1"/>
  <c r="Y41" i="4" l="1"/>
  <c r="Y42" i="4" l="1"/>
  <c r="Y43" i="4" l="1"/>
</calcChain>
</file>

<file path=xl/sharedStrings.xml><?xml version="1.0" encoding="utf-8"?>
<sst xmlns="http://schemas.openxmlformats.org/spreadsheetml/2006/main" count="282" uniqueCount="110">
  <si>
    <t>収入</t>
    <rPh sb="0" eb="2">
      <t>シュウニュウ</t>
    </rPh>
    <phoneticPr fontId="2"/>
  </si>
  <si>
    <t>日付</t>
    <rPh sb="0" eb="2">
      <t>ヒヅケ</t>
    </rPh>
    <phoneticPr fontId="2"/>
  </si>
  <si>
    <t>手許現金</t>
    <rPh sb="0" eb="2">
      <t>テモト</t>
    </rPh>
    <rPh sb="2" eb="4">
      <t>ゲンキン</t>
    </rPh>
    <phoneticPr fontId="2"/>
  </si>
  <si>
    <t>支出</t>
    <rPh sb="0" eb="2">
      <t>シシュツ</t>
    </rPh>
    <phoneticPr fontId="2"/>
  </si>
  <si>
    <t>残高</t>
    <rPh sb="0" eb="1">
      <t>ザン</t>
    </rPh>
    <rPh sb="1" eb="2">
      <t>ダカ</t>
    </rPh>
    <phoneticPr fontId="2"/>
  </si>
  <si>
    <t>（金額単位：円）</t>
    <rPh sb="1" eb="3">
      <t>キンガク</t>
    </rPh>
    <rPh sb="3" eb="5">
      <t>タンイ</t>
    </rPh>
    <rPh sb="6" eb="7">
      <t>エン</t>
    </rPh>
    <phoneticPr fontId="2"/>
  </si>
  <si>
    <t>摘要</t>
    <rPh sb="0" eb="2">
      <t>テキヨウ</t>
    </rPh>
    <phoneticPr fontId="2"/>
  </si>
  <si>
    <t>郵便振替</t>
    <rPh sb="0" eb="2">
      <t>ユウビン</t>
    </rPh>
    <rPh sb="2" eb="4">
      <t>フリカエ</t>
    </rPh>
    <phoneticPr fontId="2"/>
  </si>
  <si>
    <t>資金合計</t>
    <rPh sb="0" eb="2">
      <t>シキン</t>
    </rPh>
    <rPh sb="2" eb="4">
      <t>ゴウケイ</t>
    </rPh>
    <phoneticPr fontId="2"/>
  </si>
  <si>
    <t>銀行口座（定期預金）</t>
    <rPh sb="0" eb="2">
      <t>ギンコウ</t>
    </rPh>
    <rPh sb="2" eb="4">
      <t>コウザ</t>
    </rPh>
    <rPh sb="5" eb="7">
      <t>テイキ</t>
    </rPh>
    <rPh sb="7" eb="9">
      <t>ヨキン</t>
    </rPh>
    <phoneticPr fontId="2"/>
  </si>
  <si>
    <t>会議費</t>
    <rPh sb="0" eb="3">
      <t>カイギヒ</t>
    </rPh>
    <phoneticPr fontId="3"/>
  </si>
  <si>
    <t>通信費</t>
    <rPh sb="0" eb="3">
      <t>ツウシンヒ</t>
    </rPh>
    <phoneticPr fontId="3"/>
  </si>
  <si>
    <t>消耗品費</t>
    <rPh sb="0" eb="3">
      <t>ショウモウヒン</t>
    </rPh>
    <rPh sb="3" eb="4">
      <t>ヒ</t>
    </rPh>
    <phoneticPr fontId="3"/>
  </si>
  <si>
    <t>交通費</t>
    <rPh sb="0" eb="3">
      <t>コウツウヒ</t>
    </rPh>
    <phoneticPr fontId="3"/>
  </si>
  <si>
    <t>その他</t>
    <rPh sb="2" eb="3">
      <t>タ</t>
    </rPh>
    <phoneticPr fontId="2"/>
  </si>
  <si>
    <t>詳細1</t>
    <rPh sb="0" eb="2">
      <t>ショウサイ</t>
    </rPh>
    <phoneticPr fontId="2"/>
  </si>
  <si>
    <t>詳細2</t>
    <rPh sb="0" eb="2">
      <t>ショウサイ</t>
    </rPh>
    <phoneticPr fontId="2"/>
  </si>
  <si>
    <t>銀行口座（普通預金）</t>
    <rPh sb="0" eb="2">
      <t>ギンコウ</t>
    </rPh>
    <rPh sb="2" eb="4">
      <t>コウザ</t>
    </rPh>
    <rPh sb="5" eb="9">
      <t>フツウヨキン</t>
    </rPh>
    <phoneticPr fontId="2"/>
  </si>
  <si>
    <t>ここの内容は変更・移動してはいけない</t>
    <rPh sb="3" eb="5">
      <t>ナイヨウ</t>
    </rPh>
    <rPh sb="6" eb="8">
      <t>ヘンコウ</t>
    </rPh>
    <rPh sb="9" eb="11">
      <t>イドウ</t>
    </rPh>
    <phoneticPr fontId="2"/>
  </si>
  <si>
    <t>↑</t>
    <phoneticPr fontId="2"/>
  </si>
  <si>
    <t>小計</t>
    <rPh sb="0" eb="2">
      <t>ショウケイ</t>
    </rPh>
    <phoneticPr fontId="2"/>
  </si>
  <si>
    <t>会議費</t>
  </si>
  <si>
    <t>消耗品費</t>
  </si>
  <si>
    <t>講習会収入</t>
    <rPh sb="0" eb="5">
      <t>カイギヒ</t>
    </rPh>
    <phoneticPr fontId="3"/>
  </si>
  <si>
    <t>若手会収入</t>
    <rPh sb="0" eb="5">
      <t>ツウシンヒ</t>
    </rPh>
    <phoneticPr fontId="3"/>
  </si>
  <si>
    <t>本部補助金収入</t>
    <rPh sb="0" eb="7">
      <t>ショウモウヒンヒ</t>
    </rPh>
    <phoneticPr fontId="3"/>
  </si>
  <si>
    <t>利息</t>
    <rPh sb="0" eb="2">
      <t>ザツインサツヒ</t>
    </rPh>
    <phoneticPr fontId="3"/>
  </si>
  <si>
    <t>臨時雇賃金</t>
  </si>
  <si>
    <t>旅費交通費</t>
  </si>
  <si>
    <t>通信運搬費</t>
  </si>
  <si>
    <t>印刷製本費</t>
  </si>
  <si>
    <t>諸謝金</t>
    <phoneticPr fontId="2"/>
  </si>
  <si>
    <t>賃借料（会場借上費用）</t>
    <rPh sb="0" eb="3">
      <t>カイジョウカリアゲ</t>
    </rPh>
    <phoneticPr fontId="2"/>
  </si>
  <si>
    <t>雑費</t>
    <rPh sb="0" eb="2">
      <t>ザッピ</t>
    </rPh>
    <phoneticPr fontId="2"/>
  </si>
  <si>
    <t>支部内分類</t>
    <rPh sb="0" eb="5">
      <t>ショウサイ</t>
    </rPh>
    <phoneticPr fontId="2"/>
  </si>
  <si>
    <t>支払負担金</t>
    <rPh sb="0" eb="5">
      <t>シハライ</t>
    </rPh>
    <phoneticPr fontId="2"/>
  </si>
  <si>
    <t>残高</t>
    <phoneticPr fontId="2"/>
  </si>
  <si>
    <t>本部形式</t>
    <rPh sb="0" eb="1">
      <t>ホンブ</t>
    </rPh>
    <phoneticPr fontId="2"/>
  </si>
  <si>
    <t>支部形式</t>
    <rPh sb="0" eb="2">
      <t>シブケイｓキ</t>
    </rPh>
    <phoneticPr fontId="2"/>
  </si>
  <si>
    <t>参加費</t>
  </si>
  <si>
    <t>情報交換会費</t>
  </si>
  <si>
    <t>ランチョンセミナー</t>
  </si>
  <si>
    <t>広告料</t>
  </si>
  <si>
    <t>共催金</t>
    <rPh sb="0" eb="2">
      <t>キョウサイ</t>
    </rPh>
    <rPh sb="2" eb="3">
      <t>キン</t>
    </rPh>
    <phoneticPr fontId="8"/>
  </si>
  <si>
    <t>テキスト販売</t>
    <rPh sb="4" eb="6">
      <t>ハンバイ</t>
    </rPh>
    <phoneticPr fontId="8"/>
  </si>
  <si>
    <t>領収書番号</t>
    <rPh sb="0" eb="2">
      <t>リョウシュウショ</t>
    </rPh>
    <phoneticPr fontId="2"/>
  </si>
  <si>
    <t>レターパック</t>
    <phoneticPr fontId="8"/>
  </si>
  <si>
    <t>諸謝金</t>
  </si>
  <si>
    <t>2018年</t>
    <rPh sb="0" eb="1">
      <t>ネン</t>
    </rPh>
    <phoneticPr fontId="8"/>
  </si>
  <si>
    <t>分析化学会中国四国支部</t>
    <rPh sb="0" eb="2">
      <t>ブンセキ</t>
    </rPh>
    <rPh sb="2" eb="4">
      <t>カガク</t>
    </rPh>
    <rPh sb="4" eb="5">
      <t>カイネンドシキンスイトウチョウチュウゴクシコクシブ</t>
    </rPh>
    <phoneticPr fontId="2"/>
  </si>
  <si>
    <t>通信運搬費</t>
    <phoneticPr fontId="3"/>
  </si>
  <si>
    <t>収入のまとめ</t>
    <rPh sb="0" eb="2">
      <t>シュニュウ</t>
    </rPh>
    <phoneticPr fontId="8"/>
  </si>
  <si>
    <t>収入</t>
    <rPh sb="0" eb="2">
      <t>シュウニュウ</t>
    </rPh>
    <phoneticPr fontId="8"/>
  </si>
  <si>
    <t>参加費01　Aさん</t>
    <rPh sb="0" eb="2">
      <t>サｍカヒ</t>
    </rPh>
    <phoneticPr fontId="8"/>
  </si>
  <si>
    <t>参加費02　Bさん</t>
    <rPh sb="0" eb="2">
      <t>サｍカヒ</t>
    </rPh>
    <phoneticPr fontId="8"/>
  </si>
  <si>
    <t>参加費03　Cさん</t>
    <rPh sb="0" eb="2">
      <t>サｍカヒ</t>
    </rPh>
    <phoneticPr fontId="8"/>
  </si>
  <si>
    <t>協賛金　◎◎××学会</t>
    <rPh sb="0" eb="2">
      <t>キョウサンキｎ</t>
    </rPh>
    <phoneticPr fontId="8"/>
  </si>
  <si>
    <t>広告費　Z会社</t>
    <rPh sb="0" eb="2">
      <t>コウコクヒ</t>
    </rPh>
    <phoneticPr fontId="8"/>
  </si>
  <si>
    <t>情報交換会費参加費　Aさん</t>
    <phoneticPr fontId="8"/>
  </si>
  <si>
    <t>情報交換会費参加費　Bさん</t>
    <phoneticPr fontId="8"/>
  </si>
  <si>
    <t>参加費04　Dさん</t>
    <rPh sb="0" eb="2">
      <t>サｍカヒ</t>
    </rPh>
    <phoneticPr fontId="8"/>
  </si>
  <si>
    <t>広告費　Y会社</t>
    <rPh sb="0" eb="2">
      <t>コウコクヒ</t>
    </rPh>
    <phoneticPr fontId="8"/>
  </si>
  <si>
    <t>ランチョンセミナー</t>
    <phoneticPr fontId="8"/>
  </si>
  <si>
    <t>参加費05　Eさん会員外</t>
    <rPh sb="0" eb="2">
      <t>サｍカヒ</t>
    </rPh>
    <phoneticPr fontId="8"/>
  </si>
  <si>
    <t>参加費06　Fサン学生</t>
    <rPh sb="0" eb="2">
      <t>サンカヒ</t>
    </rPh>
    <phoneticPr fontId="8"/>
  </si>
  <si>
    <t>支出</t>
    <rPh sb="0" eb="2">
      <t>シシュツ</t>
    </rPh>
    <phoneticPr fontId="8"/>
  </si>
  <si>
    <t>切手</t>
    <rPh sb="0" eb="2">
      <t>キッテ</t>
    </rPh>
    <phoneticPr fontId="8"/>
  </si>
  <si>
    <t>封筒</t>
    <rPh sb="0" eb="1">
      <t>フウトウ</t>
    </rPh>
    <phoneticPr fontId="8"/>
  </si>
  <si>
    <t>文房具</t>
    <rPh sb="0" eb="2">
      <t>ブンボウグ</t>
    </rPh>
    <phoneticPr fontId="8"/>
  </si>
  <si>
    <t>文房具</t>
    <rPh sb="0" eb="1">
      <t>ブンボウグ</t>
    </rPh>
    <phoneticPr fontId="8"/>
  </si>
  <si>
    <t>お茶・お菓子</t>
    <phoneticPr fontId="8"/>
  </si>
  <si>
    <t>情報交換会生協</t>
    <rPh sb="0" eb="7">
      <t>ジョウホウ</t>
    </rPh>
    <phoneticPr fontId="8"/>
  </si>
  <si>
    <t>他</t>
    <rPh sb="0" eb="1">
      <t>ホカ</t>
    </rPh>
    <phoneticPr fontId="8"/>
  </si>
  <si>
    <t>コピー</t>
    <phoneticPr fontId="8"/>
  </si>
  <si>
    <t>テキスト印刷</t>
    <rPh sb="0" eb="2">
      <t>インサツ</t>
    </rPh>
    <phoneticPr fontId="8"/>
  </si>
  <si>
    <t>学生アルバイト　5000円ｘ3人</t>
    <rPh sb="0" eb="2">
      <t>ガクセイ</t>
    </rPh>
    <phoneticPr fontId="8"/>
  </si>
  <si>
    <t>会場借り上げ日</t>
    <rPh sb="0" eb="2">
      <t>カイジョウ</t>
    </rPh>
    <phoneticPr fontId="8"/>
  </si>
  <si>
    <t>学生アルバイト　5000円ｘ1人</t>
    <rPh sb="0" eb="2">
      <t>ガクセイ</t>
    </rPh>
    <phoneticPr fontId="8"/>
  </si>
  <si>
    <t>講師謝礼（源泉聴取含む）</t>
    <rPh sb="0" eb="2">
      <t>コウシ</t>
    </rPh>
    <phoneticPr fontId="8"/>
  </si>
  <si>
    <t>テキスト販売</t>
    <rPh sb="0" eb="2">
      <t>ハンバイ</t>
    </rPh>
    <phoneticPr fontId="8"/>
  </si>
  <si>
    <t>3,000円×10</t>
    <rPh sb="0" eb="1">
      <t>エン</t>
    </rPh>
    <phoneticPr fontId="8"/>
  </si>
  <si>
    <t>会員外：8000円x1、一般会員：5,000円ｘ....、学生4,000×......</t>
    <rPh sb="0" eb="2">
      <t>カイインガイ</t>
    </rPh>
    <phoneticPr fontId="8"/>
  </si>
  <si>
    <t>その他</t>
  </si>
  <si>
    <t>その他</t>
    <phoneticPr fontId="3"/>
  </si>
  <si>
    <t>講師謝礼</t>
    <rPh sb="0" eb="2">
      <t>コウシｓタｒウ</t>
    </rPh>
    <phoneticPr fontId="3"/>
  </si>
  <si>
    <t>情報交換会支払</t>
    <rPh sb="0" eb="7">
      <t>ジョウホウ</t>
    </rPh>
    <phoneticPr fontId="3"/>
  </si>
  <si>
    <t>弁当代</t>
    <rPh sb="0" eb="2">
      <t>ベントウダイ</t>
    </rPh>
    <phoneticPr fontId="3"/>
  </si>
  <si>
    <t>会場借上費用</t>
  </si>
  <si>
    <t>会場借上費用</t>
    <rPh sb="0" eb="1">
      <t>カイジョウ</t>
    </rPh>
    <phoneticPr fontId="2"/>
  </si>
  <si>
    <t>印刷費</t>
    <rPh sb="0" eb="2">
      <t>ザツインサツ</t>
    </rPh>
    <rPh sb="2" eb="3">
      <t>ヒ</t>
    </rPh>
    <phoneticPr fontId="3"/>
  </si>
  <si>
    <t>利息</t>
    <rPh sb="0" eb="2">
      <t>リソク</t>
    </rPh>
    <phoneticPr fontId="2"/>
  </si>
  <si>
    <t>支出のまとめ</t>
    <rPh sb="0" eb="1">
      <t>シシュツ</t>
    </rPh>
    <phoneticPr fontId="8"/>
  </si>
  <si>
    <t>参加費</t>
    <phoneticPr fontId="8"/>
  </si>
  <si>
    <t>会場借上費用</t>
    <phoneticPr fontId="2"/>
  </si>
  <si>
    <t>臨時雇賃金(学生バイト）</t>
    <rPh sb="0" eb="2">
      <t>ガクセイ</t>
    </rPh>
    <phoneticPr fontId="2"/>
  </si>
  <si>
    <t>支部内分類による自動集計</t>
    <rPh sb="0" eb="2">
      <t>シブナイ</t>
    </rPh>
    <phoneticPr fontId="8"/>
  </si>
  <si>
    <t>収支</t>
    <rPh sb="0" eb="2">
      <t>シュウシ</t>
    </rPh>
    <phoneticPr fontId="8"/>
  </si>
  <si>
    <t>摘要による自動集計</t>
    <phoneticPr fontId="8"/>
  </si>
  <si>
    <t>本部報告形式</t>
    <rPh sb="0" eb="1">
      <t>ホンブホウコクケイシキ</t>
    </rPh>
    <phoneticPr fontId="8"/>
  </si>
  <si>
    <t>↓</t>
    <phoneticPr fontId="8"/>
  </si>
  <si>
    <t>重要</t>
    <rPh sb="0" eb="2">
      <t>ジュウヨウ</t>
    </rPh>
    <phoneticPr fontId="8"/>
  </si>
  <si>
    <t>支部内のみ</t>
    <rPh sb="0" eb="1">
      <t>シブナイ</t>
    </rPh>
    <phoneticPr fontId="2"/>
  </si>
  <si>
    <t>必須</t>
    <rPh sb="0" eb="2">
      <t>ヒッス</t>
    </rPh>
    <phoneticPr fontId="8"/>
  </si>
  <si>
    <t>自動計算</t>
    <rPh sb="0" eb="2">
      <t>ジドウケイサｎ</t>
    </rPh>
    <phoneticPr fontId="8"/>
  </si>
  <si>
    <t>必要に応じて</t>
    <rPh sb="0" eb="2">
      <t>ヒツヨウミ</t>
    </rPh>
    <phoneticPr fontId="8"/>
  </si>
  <si>
    <t>詳細1</t>
    <rPh sb="0" eb="1">
      <t>ショウサイ</t>
    </rPh>
    <phoneticPr fontId="8"/>
  </si>
  <si>
    <t>詳細2</t>
    <rPh sb="0" eb="1">
      <t>ショウサイ</t>
    </rPh>
    <phoneticPr fontId="8"/>
  </si>
  <si>
    <t>必要に応じて
この欄を使って支部
での報告を分類</t>
    <rPh sb="0" eb="1">
      <t>ツカッテ</t>
    </rPh>
    <phoneticPr fontId="8"/>
  </si>
  <si>
    <t>この欄は入力しなくてもよい
（本部形式）</t>
    <rPh sb="0" eb="2">
      <t>ニュリョクｓナクテモ</t>
    </rPh>
    <phoneticPr fontId="8"/>
  </si>
  <si>
    <t>メモ：弁当代、懇親会経費などは「会議費」</t>
    <rPh sb="0" eb="3">
      <t>ベントウダイ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</si>
</sst>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;&quot;△ &quot;#,##0"/>
    <numFmt numFmtId="178" formatCode="yyyy&quot;年&quot;mm&quot;月&quot;dd&quot;日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  <scheme val="major"/>
    </font>
    <font>
      <sz val="6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2"/>
      <charset val="128"/>
      <scheme val="major"/>
    </font>
    <font>
      <sz val="12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ajor"/>
    </font>
    <font>
      <b/>
      <sz val="14"/>
      <name val="ＭＳ Ｐゴシック"/>
      <family val="2"/>
      <charset val="128"/>
      <scheme val="major"/>
    </font>
    <font>
      <sz val="10"/>
      <name val="ＭＳ Ｐゴシック"/>
      <family val="2"/>
      <charset val="128"/>
      <scheme val="major"/>
    </font>
    <font>
      <sz val="11"/>
      <color rgb="FFFF0000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0" xfId="0" applyNumberFormat="1" applyFont="1" applyFill="1" applyBorder="1">
      <alignment vertical="center"/>
    </xf>
    <xf numFmtId="38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31" fontId="7" fillId="0" borderId="0" xfId="0" quotePrefix="1" applyNumberFormat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26" xfId="0" applyFont="1" applyBorder="1" applyAlignment="1">
      <alignment horizontal="left" vertical="center"/>
    </xf>
    <xf numFmtId="0" fontId="10" fillId="0" borderId="26" xfId="0" applyFont="1" applyBorder="1">
      <alignment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26" xfId="0" applyFont="1" applyBorder="1">
      <alignment vertical="center"/>
    </xf>
    <xf numFmtId="49" fontId="13" fillId="0" borderId="26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1" fillId="0" borderId="0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76" fontId="10" fillId="0" borderId="6" xfId="0" applyNumberFormat="1" applyFont="1" applyBorder="1">
      <alignment vertical="center"/>
    </xf>
    <xf numFmtId="177" fontId="10" fillId="0" borderId="7" xfId="0" applyNumberFormat="1" applyFont="1" applyBorder="1">
      <alignment vertical="center"/>
    </xf>
    <xf numFmtId="177" fontId="10" fillId="0" borderId="8" xfId="0" applyNumberFormat="1" applyFont="1" applyBorder="1">
      <alignment vertical="center"/>
    </xf>
    <xf numFmtId="38" fontId="10" fillId="0" borderId="0" xfId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11" xfId="0" applyNumberFormat="1" applyFont="1" applyBorder="1">
      <alignment vertical="center"/>
    </xf>
    <xf numFmtId="177" fontId="10" fillId="0" borderId="9" xfId="0" applyNumberFormat="1" applyFont="1" applyBorder="1">
      <alignment vertical="center"/>
    </xf>
    <xf numFmtId="177" fontId="10" fillId="0" borderId="10" xfId="0" applyNumberFormat="1" applyFont="1" applyBorder="1">
      <alignment vertical="center"/>
    </xf>
    <xf numFmtId="177" fontId="10" fillId="4" borderId="7" xfId="0" applyNumberFormat="1" applyFont="1" applyFill="1" applyBorder="1">
      <alignment vertical="center"/>
    </xf>
    <xf numFmtId="177" fontId="10" fillId="4" borderId="8" xfId="0" applyNumberFormat="1" applyFont="1" applyFill="1" applyBorder="1">
      <alignment vertical="center"/>
    </xf>
    <xf numFmtId="177" fontId="10" fillId="4" borderId="11" xfId="0" applyNumberFormat="1" applyFont="1" applyFill="1" applyBorder="1">
      <alignment vertical="center"/>
    </xf>
    <xf numFmtId="177" fontId="10" fillId="4" borderId="9" xfId="0" applyNumberFormat="1" applyFont="1" applyFill="1" applyBorder="1">
      <alignment vertical="center"/>
    </xf>
    <xf numFmtId="177" fontId="10" fillId="0" borderId="12" xfId="0" applyNumberFormat="1" applyFont="1" applyBorder="1">
      <alignment vertical="center"/>
    </xf>
    <xf numFmtId="178" fontId="10" fillId="0" borderId="6" xfId="0" applyNumberFormat="1" applyFont="1" applyBorder="1">
      <alignment vertical="center"/>
    </xf>
    <xf numFmtId="177" fontId="10" fillId="0" borderId="13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177" fontId="10" fillId="0" borderId="15" xfId="0" applyNumberFormat="1" applyFont="1" applyBorder="1">
      <alignment vertical="center"/>
    </xf>
    <xf numFmtId="177" fontId="10" fillId="0" borderId="16" xfId="0" applyNumberFormat="1" applyFont="1" applyBorder="1">
      <alignment vertical="center"/>
    </xf>
    <xf numFmtId="177" fontId="10" fillId="4" borderId="13" xfId="0" applyNumberFormat="1" applyFont="1" applyFill="1" applyBorder="1">
      <alignment vertical="center"/>
    </xf>
    <xf numFmtId="177" fontId="10" fillId="4" borderId="14" xfId="0" applyNumberFormat="1" applyFont="1" applyFill="1" applyBorder="1">
      <alignment vertical="center"/>
    </xf>
    <xf numFmtId="177" fontId="10" fillId="4" borderId="17" xfId="0" applyNumberFormat="1" applyFont="1" applyFill="1" applyBorder="1">
      <alignment vertical="center"/>
    </xf>
    <xf numFmtId="177" fontId="10" fillId="4" borderId="15" xfId="0" applyNumberFormat="1" applyFont="1" applyFill="1" applyBorder="1">
      <alignment vertical="center"/>
    </xf>
    <xf numFmtId="177" fontId="10" fillId="0" borderId="30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10" fillId="0" borderId="31" xfId="0" applyNumberFormat="1" applyFont="1" applyBorder="1">
      <alignment vertical="center"/>
    </xf>
    <xf numFmtId="177" fontId="10" fillId="0" borderId="0" xfId="0" applyNumberFormat="1" applyFont="1" applyBorder="1">
      <alignment vertical="center"/>
    </xf>
    <xf numFmtId="177" fontId="10" fillId="0" borderId="26" xfId="0" applyNumberFormat="1" applyFont="1" applyBorder="1">
      <alignment vertical="center"/>
    </xf>
    <xf numFmtId="177" fontId="10" fillId="0" borderId="28" xfId="0" applyNumberFormat="1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0" xfId="0" applyFont="1" applyFill="1" applyBorder="1">
      <alignment vertical="center"/>
    </xf>
    <xf numFmtId="177" fontId="10" fillId="0" borderId="0" xfId="0" applyNumberFormat="1" applyFont="1" applyFill="1" applyBorder="1">
      <alignment vertical="center"/>
    </xf>
    <xf numFmtId="177" fontId="9" fillId="0" borderId="26" xfId="0" applyNumberFormat="1" applyFont="1" applyBorder="1">
      <alignment vertical="center"/>
    </xf>
    <xf numFmtId="0" fontId="10" fillId="0" borderId="33" xfId="0" applyFont="1" applyBorder="1">
      <alignment vertical="center"/>
    </xf>
    <xf numFmtId="177" fontId="10" fillId="0" borderId="34" xfId="0" applyNumberFormat="1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39" xfId="0" applyFont="1" applyBorder="1">
      <alignment vertical="center"/>
    </xf>
    <xf numFmtId="49" fontId="12" fillId="0" borderId="36" xfId="0" applyNumberFormat="1" applyFont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43" xfId="0" applyFont="1" applyBorder="1">
      <alignment vertical="center"/>
    </xf>
    <xf numFmtId="0" fontId="11" fillId="0" borderId="36" xfId="0" applyFont="1" applyBorder="1" applyAlignment="1">
      <alignment horizontal="left" vertical="center"/>
    </xf>
    <xf numFmtId="3" fontId="10" fillId="0" borderId="38" xfId="0" applyNumberFormat="1" applyFont="1" applyBorder="1">
      <alignment vertical="center"/>
    </xf>
    <xf numFmtId="0" fontId="15" fillId="0" borderId="44" xfId="0" applyFont="1" applyBorder="1" applyAlignment="1">
      <alignment horizontal="left" vertical="center"/>
    </xf>
    <xf numFmtId="3" fontId="10" fillId="0" borderId="45" xfId="0" applyNumberFormat="1" applyFont="1" applyBorder="1">
      <alignment vertical="center"/>
    </xf>
    <xf numFmtId="0" fontId="10" fillId="0" borderId="46" xfId="0" applyFont="1" applyBorder="1">
      <alignment vertical="center"/>
    </xf>
    <xf numFmtId="3" fontId="10" fillId="0" borderId="38" xfId="1" applyNumberFormat="1" applyFont="1" applyBorder="1">
      <alignment vertical="center"/>
    </xf>
    <xf numFmtId="177" fontId="10" fillId="0" borderId="1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6" fillId="0" borderId="17" xfId="0" applyNumberFormat="1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/>
    </xf>
    <xf numFmtId="177" fontId="0" fillId="0" borderId="26" xfId="0" applyNumberFormat="1" applyFont="1" applyBorder="1">
      <alignment vertical="center"/>
    </xf>
    <xf numFmtId="3" fontId="0" fillId="0" borderId="26" xfId="0" applyNumberFormat="1" applyFont="1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</cellXfs>
  <cellStyles count="36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桁区切り" xfId="1" builtinId="6"/>
    <cellStyle name="桁区切り [0] 2" xfId="345" xr:uid="{00000000-0005-0000-0000-0000B5000000}"/>
    <cellStyle name="標準" xfId="0" builtinId="0"/>
    <cellStyle name="標準 2" xfId="344" xr:uid="{00000000-0005-0000-0000-0000B7000000}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0"/>
  <sheetViews>
    <sheetView tabSelected="1" zoomScale="130" zoomScaleNormal="130" zoomScalePageLayoutView="90" workbookViewId="0">
      <selection activeCell="I8" sqref="I8"/>
    </sheetView>
  </sheetViews>
  <sheetFormatPr baseColWidth="10" defaultColWidth="8.83203125" defaultRowHeight="14"/>
  <cols>
    <col min="1" max="1" width="8.83203125" style="31"/>
    <col min="2" max="2" width="22.1640625" style="15" customWidth="1"/>
    <col min="3" max="4" width="8.83203125" style="15"/>
    <col min="5" max="5" width="12.6640625" style="15" bestFit="1" customWidth="1"/>
    <col min="6" max="6" width="16.6640625" style="15" customWidth="1"/>
    <col min="7" max="7" width="11" style="15" customWidth="1"/>
    <col min="8" max="8" width="19.83203125" style="15" customWidth="1"/>
    <col min="9" max="9" width="33.33203125" style="15" bestFit="1" customWidth="1"/>
    <col min="10" max="10" width="12.5" style="15" bestFit="1" customWidth="1"/>
    <col min="11" max="21" width="5.83203125" style="15" customWidth="1"/>
    <col min="22" max="22" width="15.83203125" style="15" customWidth="1"/>
    <col min="23" max="23" width="11.5" style="15" customWidth="1"/>
    <col min="24" max="24" width="12.33203125" style="15" customWidth="1"/>
    <col min="25" max="25" width="12.83203125" style="15" customWidth="1"/>
    <col min="26" max="26" width="23.5" style="15" bestFit="1" customWidth="1"/>
    <col min="27" max="27" width="15.6640625" style="15" bestFit="1" customWidth="1"/>
    <col min="28" max="16384" width="8.83203125" style="15"/>
  </cols>
  <sheetData>
    <row r="1" spans="1:25" ht="17">
      <c r="B1" s="28" t="s">
        <v>49</v>
      </c>
    </row>
    <row r="2" spans="1:25">
      <c r="B2" s="15" t="s">
        <v>48</v>
      </c>
    </row>
    <row r="5" spans="1:25" ht="58" customHeight="1">
      <c r="F5" s="110" t="s">
        <v>108</v>
      </c>
      <c r="H5" s="110" t="s">
        <v>107</v>
      </c>
      <c r="I5" s="109" t="s">
        <v>105</v>
      </c>
      <c r="J5" s="109" t="s">
        <v>106</v>
      </c>
    </row>
    <row r="6" spans="1:25">
      <c r="B6" s="111" t="s">
        <v>102</v>
      </c>
      <c r="C6" s="111" t="s">
        <v>102</v>
      </c>
      <c r="D6" s="111" t="s">
        <v>102</v>
      </c>
      <c r="E6" s="108" t="s">
        <v>103</v>
      </c>
      <c r="F6" s="109" t="s">
        <v>99</v>
      </c>
      <c r="G6" s="111" t="s">
        <v>102</v>
      </c>
      <c r="H6" s="109" t="s">
        <v>104</v>
      </c>
      <c r="I6" s="111" t="s">
        <v>102</v>
      </c>
      <c r="J6" s="109" t="s">
        <v>104</v>
      </c>
      <c r="O6" s="29"/>
      <c r="P6" s="29"/>
      <c r="Q6" s="29"/>
      <c r="R6" s="29"/>
      <c r="S6" s="29"/>
      <c r="T6" s="29"/>
      <c r="U6" s="29"/>
      <c r="V6" s="29"/>
      <c r="Y6" s="30" t="s">
        <v>5</v>
      </c>
    </row>
    <row r="7" spans="1:25" s="31" customFormat="1">
      <c r="B7" s="125" t="s">
        <v>1</v>
      </c>
      <c r="C7" s="115" t="s">
        <v>2</v>
      </c>
      <c r="D7" s="116"/>
      <c r="E7" s="117"/>
      <c r="F7" s="32"/>
      <c r="G7" s="32"/>
      <c r="H7" s="127"/>
      <c r="I7" s="127"/>
      <c r="J7" s="127"/>
      <c r="K7" s="118" t="s">
        <v>17</v>
      </c>
      <c r="L7" s="119"/>
      <c r="M7" s="120"/>
      <c r="N7" s="34"/>
      <c r="O7" s="121" t="s">
        <v>9</v>
      </c>
      <c r="P7" s="122"/>
      <c r="Q7" s="123"/>
      <c r="R7" s="35"/>
      <c r="S7" s="121" t="s">
        <v>7</v>
      </c>
      <c r="T7" s="122"/>
      <c r="U7" s="123"/>
      <c r="V7" s="35"/>
      <c r="W7" s="115" t="s">
        <v>8</v>
      </c>
      <c r="X7" s="116"/>
      <c r="Y7" s="124"/>
    </row>
    <row r="8" spans="1:25" s="31" customFormat="1">
      <c r="B8" s="126"/>
      <c r="C8" s="36" t="s">
        <v>0</v>
      </c>
      <c r="D8" s="37" t="s">
        <v>3</v>
      </c>
      <c r="E8" s="38" t="s">
        <v>4</v>
      </c>
      <c r="F8" s="38" t="s">
        <v>6</v>
      </c>
      <c r="G8" s="38" t="s">
        <v>45</v>
      </c>
      <c r="H8" s="39" t="s">
        <v>34</v>
      </c>
      <c r="I8" s="39" t="s">
        <v>15</v>
      </c>
      <c r="J8" s="40" t="s">
        <v>16</v>
      </c>
      <c r="K8" s="41" t="s">
        <v>0</v>
      </c>
      <c r="L8" s="37" t="s">
        <v>3</v>
      </c>
      <c r="M8" s="38" t="s">
        <v>36</v>
      </c>
      <c r="N8" s="42" t="s">
        <v>6</v>
      </c>
      <c r="O8" s="43" t="s">
        <v>0</v>
      </c>
      <c r="P8" s="44" t="s">
        <v>3</v>
      </c>
      <c r="Q8" s="45" t="s">
        <v>4</v>
      </c>
      <c r="R8" s="46" t="s">
        <v>6</v>
      </c>
      <c r="S8" s="43" t="s">
        <v>0</v>
      </c>
      <c r="T8" s="44" t="s">
        <v>3</v>
      </c>
      <c r="U8" s="45" t="s">
        <v>4</v>
      </c>
      <c r="V8" s="47" t="s">
        <v>6</v>
      </c>
      <c r="W8" s="36" t="s">
        <v>0</v>
      </c>
      <c r="X8" s="37" t="s">
        <v>3</v>
      </c>
      <c r="Y8" s="42" t="s">
        <v>4</v>
      </c>
    </row>
    <row r="9" spans="1:25">
      <c r="B9" s="48"/>
      <c r="C9" s="49"/>
      <c r="D9" s="50"/>
      <c r="E9" s="51"/>
      <c r="F9" s="52"/>
      <c r="G9" s="53"/>
      <c r="H9" s="53"/>
      <c r="I9" s="53"/>
      <c r="J9" s="54"/>
      <c r="K9" s="55"/>
      <c r="L9" s="50"/>
      <c r="M9" s="52">
        <v>0</v>
      </c>
      <c r="N9" s="54"/>
      <c r="O9" s="56"/>
      <c r="P9" s="57"/>
      <c r="Q9" s="58">
        <v>0</v>
      </c>
      <c r="R9" s="59"/>
      <c r="S9" s="56"/>
      <c r="T9" s="57"/>
      <c r="U9" s="58"/>
      <c r="V9" s="59"/>
      <c r="W9" s="60">
        <f t="shared" ref="W9:W21" si="0">C9+K9+O9+S9</f>
        <v>0</v>
      </c>
      <c r="X9" s="60">
        <f t="shared" ref="X9:X21" si="1">D9+L9+P9+T9</f>
        <v>0</v>
      </c>
      <c r="Y9" s="54">
        <f t="shared" ref="Y9:Y21" si="2">E9+M9+Q9+U9</f>
        <v>0</v>
      </c>
    </row>
    <row r="10" spans="1:25">
      <c r="A10" s="106" t="s">
        <v>52</v>
      </c>
      <c r="B10" s="61">
        <v>43201</v>
      </c>
      <c r="C10" s="62">
        <v>5000</v>
      </c>
      <c r="D10" s="63"/>
      <c r="E10" s="52">
        <f t="shared" ref="E10:E23" si="3">E9+C10-D10</f>
        <v>5000</v>
      </c>
      <c r="F10" s="52" t="s">
        <v>23</v>
      </c>
      <c r="G10" s="52"/>
      <c r="H10" s="52" t="s">
        <v>92</v>
      </c>
      <c r="I10" s="52" t="s">
        <v>53</v>
      </c>
      <c r="J10" s="64"/>
      <c r="K10" s="65"/>
      <c r="L10" s="63"/>
      <c r="M10" s="52">
        <f>M9+K10-L10</f>
        <v>0</v>
      </c>
      <c r="N10" s="64"/>
      <c r="O10" s="66"/>
      <c r="P10" s="67"/>
      <c r="Q10" s="68">
        <f>Q9+O10-P10</f>
        <v>0</v>
      </c>
      <c r="R10" s="69"/>
      <c r="S10" s="66"/>
      <c r="T10" s="67"/>
      <c r="U10" s="68"/>
      <c r="V10" s="69"/>
      <c r="W10" s="60">
        <f t="shared" si="0"/>
        <v>5000</v>
      </c>
      <c r="X10" s="60">
        <f t="shared" si="1"/>
        <v>0</v>
      </c>
      <c r="Y10" s="54">
        <f t="shared" si="2"/>
        <v>5000</v>
      </c>
    </row>
    <row r="11" spans="1:25">
      <c r="A11" s="106" t="s">
        <v>52</v>
      </c>
      <c r="B11" s="61">
        <v>43213</v>
      </c>
      <c r="C11" s="62">
        <v>3000</v>
      </c>
      <c r="D11" s="63"/>
      <c r="E11" s="52">
        <f t="shared" si="3"/>
        <v>8000</v>
      </c>
      <c r="F11" s="52" t="s">
        <v>23</v>
      </c>
      <c r="G11" s="52"/>
      <c r="H11" s="52" t="s">
        <v>40</v>
      </c>
      <c r="I11" s="52" t="s">
        <v>58</v>
      </c>
      <c r="J11" s="64"/>
      <c r="K11" s="65"/>
      <c r="L11" s="63"/>
      <c r="M11" s="52">
        <f t="shared" ref="M11:M43" si="4">M10+K11-L11</f>
        <v>0</v>
      </c>
      <c r="N11" s="64"/>
      <c r="O11" s="66"/>
      <c r="P11" s="67"/>
      <c r="Q11" s="68">
        <f t="shared" ref="Q11:Q43" si="5">Q10+O11-P11</f>
        <v>0</v>
      </c>
      <c r="R11" s="69"/>
      <c r="S11" s="66"/>
      <c r="T11" s="67"/>
      <c r="U11" s="68"/>
      <c r="V11" s="69"/>
      <c r="W11" s="60">
        <f t="shared" si="0"/>
        <v>3000</v>
      </c>
      <c r="X11" s="60">
        <f t="shared" si="1"/>
        <v>0</v>
      </c>
      <c r="Y11" s="54">
        <f t="shared" si="2"/>
        <v>8000</v>
      </c>
    </row>
    <row r="12" spans="1:25">
      <c r="A12" s="106" t="s">
        <v>52</v>
      </c>
      <c r="B12" s="61">
        <v>43215</v>
      </c>
      <c r="C12" s="62">
        <v>5000</v>
      </c>
      <c r="D12" s="63"/>
      <c r="E12" s="52">
        <f t="shared" si="3"/>
        <v>13000</v>
      </c>
      <c r="F12" s="52" t="s">
        <v>23</v>
      </c>
      <c r="G12" s="52"/>
      <c r="H12" s="52" t="s">
        <v>39</v>
      </c>
      <c r="I12" s="52" t="s">
        <v>54</v>
      </c>
      <c r="J12" s="64"/>
      <c r="K12" s="65"/>
      <c r="L12" s="63"/>
      <c r="M12" s="52">
        <f t="shared" si="4"/>
        <v>0</v>
      </c>
      <c r="N12" s="64"/>
      <c r="O12" s="66"/>
      <c r="P12" s="67"/>
      <c r="Q12" s="68">
        <f t="shared" si="5"/>
        <v>0</v>
      </c>
      <c r="R12" s="69"/>
      <c r="S12" s="66"/>
      <c r="T12" s="67"/>
      <c r="U12" s="68"/>
      <c r="V12" s="69"/>
      <c r="W12" s="60">
        <f t="shared" si="0"/>
        <v>5000</v>
      </c>
      <c r="X12" s="60">
        <f t="shared" si="1"/>
        <v>0</v>
      </c>
      <c r="Y12" s="54">
        <f t="shared" si="2"/>
        <v>13000</v>
      </c>
    </row>
    <row r="13" spans="1:25">
      <c r="A13" s="106" t="s">
        <v>52</v>
      </c>
      <c r="B13" s="61">
        <v>43249</v>
      </c>
      <c r="C13" s="62">
        <v>3000</v>
      </c>
      <c r="D13" s="63"/>
      <c r="E13" s="52">
        <f t="shared" si="3"/>
        <v>16000</v>
      </c>
      <c r="F13" s="52" t="s">
        <v>23</v>
      </c>
      <c r="G13" s="52"/>
      <c r="H13" s="52" t="s">
        <v>40</v>
      </c>
      <c r="I13" s="52" t="s">
        <v>59</v>
      </c>
      <c r="J13" s="64"/>
      <c r="K13" s="65"/>
      <c r="L13" s="63"/>
      <c r="M13" s="52">
        <f t="shared" si="4"/>
        <v>0</v>
      </c>
      <c r="N13" s="64"/>
      <c r="O13" s="66"/>
      <c r="P13" s="67"/>
      <c r="Q13" s="68">
        <f t="shared" si="5"/>
        <v>0</v>
      </c>
      <c r="R13" s="69"/>
      <c r="S13" s="66"/>
      <c r="T13" s="67"/>
      <c r="U13" s="68"/>
      <c r="V13" s="69"/>
      <c r="W13" s="60">
        <f t="shared" si="0"/>
        <v>3000</v>
      </c>
      <c r="X13" s="60">
        <f t="shared" si="1"/>
        <v>0</v>
      </c>
      <c r="Y13" s="54">
        <f t="shared" si="2"/>
        <v>16000</v>
      </c>
    </row>
    <row r="14" spans="1:25">
      <c r="A14" s="106" t="s">
        <v>52</v>
      </c>
      <c r="B14" s="61">
        <v>43255</v>
      </c>
      <c r="C14" s="62">
        <v>5000</v>
      </c>
      <c r="D14" s="63"/>
      <c r="E14" s="52">
        <f t="shared" si="3"/>
        <v>21000</v>
      </c>
      <c r="F14" s="52" t="s">
        <v>23</v>
      </c>
      <c r="G14" s="52"/>
      <c r="H14" s="52" t="s">
        <v>39</v>
      </c>
      <c r="I14" s="52" t="s">
        <v>55</v>
      </c>
      <c r="J14" s="64"/>
      <c r="K14" s="65"/>
      <c r="L14" s="63"/>
      <c r="M14" s="52">
        <f t="shared" si="4"/>
        <v>0</v>
      </c>
      <c r="N14" s="64"/>
      <c r="O14" s="66"/>
      <c r="P14" s="67"/>
      <c r="Q14" s="68">
        <f t="shared" si="5"/>
        <v>0</v>
      </c>
      <c r="R14" s="69"/>
      <c r="S14" s="66"/>
      <c r="T14" s="67"/>
      <c r="U14" s="68"/>
      <c r="V14" s="69"/>
      <c r="W14" s="60">
        <f t="shared" si="0"/>
        <v>5000</v>
      </c>
      <c r="X14" s="60">
        <f t="shared" si="1"/>
        <v>0</v>
      </c>
      <c r="Y14" s="54">
        <f t="shared" si="2"/>
        <v>21000</v>
      </c>
    </row>
    <row r="15" spans="1:25">
      <c r="A15" s="106" t="s">
        <v>52</v>
      </c>
      <c r="B15" s="61">
        <v>43256</v>
      </c>
      <c r="C15" s="62">
        <v>5000</v>
      </c>
      <c r="D15" s="63"/>
      <c r="E15" s="52">
        <f t="shared" si="3"/>
        <v>26000</v>
      </c>
      <c r="F15" s="52" t="s">
        <v>23</v>
      </c>
      <c r="G15" s="52"/>
      <c r="H15" s="52" t="s">
        <v>39</v>
      </c>
      <c r="I15" s="52" t="s">
        <v>60</v>
      </c>
      <c r="J15" s="64"/>
      <c r="K15" s="65"/>
      <c r="L15" s="63"/>
      <c r="M15" s="52">
        <f t="shared" si="4"/>
        <v>0</v>
      </c>
      <c r="N15" s="64"/>
      <c r="O15" s="66"/>
      <c r="P15" s="67"/>
      <c r="Q15" s="68">
        <f t="shared" si="5"/>
        <v>0</v>
      </c>
      <c r="R15" s="69"/>
      <c r="S15" s="66"/>
      <c r="T15" s="67"/>
      <c r="U15" s="68"/>
      <c r="V15" s="69"/>
      <c r="W15" s="60">
        <f t="shared" si="0"/>
        <v>5000</v>
      </c>
      <c r="X15" s="60">
        <f t="shared" si="1"/>
        <v>0</v>
      </c>
      <c r="Y15" s="54">
        <f t="shared" si="2"/>
        <v>26000</v>
      </c>
    </row>
    <row r="16" spans="1:25">
      <c r="A16" s="106" t="s">
        <v>52</v>
      </c>
      <c r="B16" s="61">
        <v>43258</v>
      </c>
      <c r="C16" s="62">
        <v>8000</v>
      </c>
      <c r="D16" s="63"/>
      <c r="E16" s="52">
        <f t="shared" si="3"/>
        <v>34000</v>
      </c>
      <c r="F16" s="52" t="s">
        <v>23</v>
      </c>
      <c r="G16" s="52"/>
      <c r="H16" s="52" t="s">
        <v>39</v>
      </c>
      <c r="I16" s="52" t="s">
        <v>63</v>
      </c>
      <c r="J16" s="64"/>
      <c r="K16" s="65"/>
      <c r="L16" s="63"/>
      <c r="M16" s="52">
        <f t="shared" si="4"/>
        <v>0</v>
      </c>
      <c r="N16" s="64"/>
      <c r="O16" s="66"/>
      <c r="P16" s="67"/>
      <c r="Q16" s="68">
        <f t="shared" si="5"/>
        <v>0</v>
      </c>
      <c r="R16" s="69"/>
      <c r="S16" s="66"/>
      <c r="T16" s="67"/>
      <c r="U16" s="68"/>
      <c r="V16" s="69"/>
      <c r="W16" s="60">
        <f t="shared" si="0"/>
        <v>8000</v>
      </c>
      <c r="X16" s="60">
        <f t="shared" si="1"/>
        <v>0</v>
      </c>
      <c r="Y16" s="54">
        <f t="shared" si="2"/>
        <v>34000</v>
      </c>
    </row>
    <row r="17" spans="1:25">
      <c r="A17" s="106" t="s">
        <v>52</v>
      </c>
      <c r="B17" s="61">
        <v>43259</v>
      </c>
      <c r="C17" s="62">
        <v>3000</v>
      </c>
      <c r="D17" s="63"/>
      <c r="E17" s="52">
        <f t="shared" si="3"/>
        <v>37000</v>
      </c>
      <c r="F17" s="52" t="s">
        <v>23</v>
      </c>
      <c r="G17" s="52"/>
      <c r="H17" s="52" t="s">
        <v>39</v>
      </c>
      <c r="I17" s="52" t="s">
        <v>64</v>
      </c>
      <c r="J17" s="64"/>
      <c r="K17" s="65"/>
      <c r="L17" s="63"/>
      <c r="M17" s="52">
        <f t="shared" si="4"/>
        <v>0</v>
      </c>
      <c r="N17" s="64"/>
      <c r="O17" s="66"/>
      <c r="P17" s="67"/>
      <c r="Q17" s="68">
        <f t="shared" si="5"/>
        <v>0</v>
      </c>
      <c r="R17" s="69"/>
      <c r="S17" s="66"/>
      <c r="T17" s="67"/>
      <c r="U17" s="68"/>
      <c r="V17" s="69"/>
      <c r="W17" s="60">
        <f t="shared" si="0"/>
        <v>3000</v>
      </c>
      <c r="X17" s="60">
        <f t="shared" si="1"/>
        <v>0</v>
      </c>
      <c r="Y17" s="54">
        <f t="shared" si="2"/>
        <v>37000</v>
      </c>
    </row>
    <row r="18" spans="1:25">
      <c r="A18" s="106" t="s">
        <v>52</v>
      </c>
      <c r="B18" s="61">
        <v>43259</v>
      </c>
      <c r="C18" s="62">
        <v>50000</v>
      </c>
      <c r="D18" s="63"/>
      <c r="E18" s="52">
        <f t="shared" si="3"/>
        <v>87000</v>
      </c>
      <c r="F18" s="52" t="s">
        <v>23</v>
      </c>
      <c r="G18" s="52"/>
      <c r="H18" s="52" t="s">
        <v>41</v>
      </c>
      <c r="I18" s="52" t="s">
        <v>62</v>
      </c>
      <c r="J18" s="64"/>
      <c r="K18" s="65"/>
      <c r="L18" s="63"/>
      <c r="M18" s="52">
        <f t="shared" si="4"/>
        <v>0</v>
      </c>
      <c r="N18" s="64"/>
      <c r="O18" s="66"/>
      <c r="P18" s="67"/>
      <c r="Q18" s="68">
        <f t="shared" si="5"/>
        <v>0</v>
      </c>
      <c r="R18" s="69"/>
      <c r="S18" s="66"/>
      <c r="T18" s="67"/>
      <c r="U18" s="68"/>
      <c r="V18" s="69"/>
      <c r="W18" s="60">
        <f t="shared" si="0"/>
        <v>50000</v>
      </c>
      <c r="X18" s="60">
        <f t="shared" si="1"/>
        <v>0</v>
      </c>
      <c r="Y18" s="54">
        <f t="shared" si="2"/>
        <v>87000</v>
      </c>
    </row>
    <row r="19" spans="1:25">
      <c r="A19" s="106" t="s">
        <v>52</v>
      </c>
      <c r="B19" s="61">
        <v>43259</v>
      </c>
      <c r="C19" s="62">
        <v>5000</v>
      </c>
      <c r="D19" s="63"/>
      <c r="E19" s="52">
        <f t="shared" si="3"/>
        <v>92000</v>
      </c>
      <c r="F19" s="52" t="s">
        <v>23</v>
      </c>
      <c r="G19" s="52"/>
      <c r="H19" s="52" t="s">
        <v>42</v>
      </c>
      <c r="I19" s="52" t="s">
        <v>61</v>
      </c>
      <c r="J19" s="64"/>
      <c r="K19" s="65"/>
      <c r="L19" s="63"/>
      <c r="M19" s="52">
        <f t="shared" si="4"/>
        <v>0</v>
      </c>
      <c r="N19" s="64"/>
      <c r="O19" s="66"/>
      <c r="P19" s="67"/>
      <c r="Q19" s="68">
        <f t="shared" si="5"/>
        <v>0</v>
      </c>
      <c r="R19" s="69"/>
      <c r="S19" s="66"/>
      <c r="T19" s="67"/>
      <c r="U19" s="68"/>
      <c r="V19" s="69"/>
      <c r="W19" s="60">
        <f t="shared" si="0"/>
        <v>5000</v>
      </c>
      <c r="X19" s="60">
        <f t="shared" si="1"/>
        <v>0</v>
      </c>
      <c r="Y19" s="54">
        <f t="shared" si="2"/>
        <v>92000</v>
      </c>
    </row>
    <row r="20" spans="1:25">
      <c r="A20" s="106" t="s">
        <v>52</v>
      </c>
      <c r="B20" s="61">
        <v>43259</v>
      </c>
      <c r="C20" s="62">
        <v>5000</v>
      </c>
      <c r="D20" s="63"/>
      <c r="E20" s="52">
        <f t="shared" si="3"/>
        <v>97000</v>
      </c>
      <c r="F20" s="52" t="s">
        <v>23</v>
      </c>
      <c r="G20" s="52"/>
      <c r="H20" s="52" t="s">
        <v>42</v>
      </c>
      <c r="I20" s="52" t="s">
        <v>57</v>
      </c>
      <c r="J20" s="64"/>
      <c r="K20" s="65"/>
      <c r="L20" s="63"/>
      <c r="M20" s="52">
        <f>M19+K20-L20</f>
        <v>0</v>
      </c>
      <c r="N20" s="64"/>
      <c r="O20" s="66"/>
      <c r="P20" s="67"/>
      <c r="Q20" s="68">
        <f>Q19+O20-P20</f>
        <v>0</v>
      </c>
      <c r="R20" s="69"/>
      <c r="S20" s="66"/>
      <c r="T20" s="67"/>
      <c r="U20" s="68"/>
      <c r="V20" s="69"/>
      <c r="W20" s="60">
        <f t="shared" si="0"/>
        <v>5000</v>
      </c>
      <c r="X20" s="60">
        <f t="shared" si="1"/>
        <v>0</v>
      </c>
      <c r="Y20" s="54">
        <f t="shared" si="2"/>
        <v>97000</v>
      </c>
    </row>
    <row r="21" spans="1:25">
      <c r="A21" s="106" t="s">
        <v>52</v>
      </c>
      <c r="B21" s="61">
        <v>43262</v>
      </c>
      <c r="C21" s="62">
        <v>10000</v>
      </c>
      <c r="D21" s="63"/>
      <c r="E21" s="52">
        <f t="shared" si="3"/>
        <v>107000</v>
      </c>
      <c r="F21" s="52" t="s">
        <v>23</v>
      </c>
      <c r="G21" s="52"/>
      <c r="H21" s="52" t="s">
        <v>43</v>
      </c>
      <c r="I21" s="52" t="s">
        <v>56</v>
      </c>
      <c r="J21" s="64"/>
      <c r="K21" s="65"/>
      <c r="L21" s="63"/>
      <c r="M21" s="52">
        <f t="shared" si="4"/>
        <v>0</v>
      </c>
      <c r="N21" s="64"/>
      <c r="O21" s="66"/>
      <c r="P21" s="67"/>
      <c r="Q21" s="68">
        <f t="shared" si="5"/>
        <v>0</v>
      </c>
      <c r="R21" s="69"/>
      <c r="S21" s="66"/>
      <c r="T21" s="67"/>
      <c r="U21" s="68"/>
      <c r="V21" s="69"/>
      <c r="W21" s="60">
        <f t="shared" si="0"/>
        <v>10000</v>
      </c>
      <c r="X21" s="60">
        <f t="shared" si="1"/>
        <v>0</v>
      </c>
      <c r="Y21" s="54">
        <f t="shared" si="2"/>
        <v>107000</v>
      </c>
    </row>
    <row r="22" spans="1:25">
      <c r="A22" s="106" t="s">
        <v>52</v>
      </c>
      <c r="B22" s="61">
        <v>43262</v>
      </c>
      <c r="C22" s="62">
        <v>80000</v>
      </c>
      <c r="D22" s="63"/>
      <c r="E22" s="52">
        <f t="shared" si="3"/>
        <v>187000</v>
      </c>
      <c r="F22" s="52" t="s">
        <v>23</v>
      </c>
      <c r="G22" s="70"/>
      <c r="H22" s="52" t="s">
        <v>82</v>
      </c>
      <c r="I22" s="52" t="s">
        <v>72</v>
      </c>
      <c r="J22" s="64"/>
      <c r="K22" s="65"/>
      <c r="L22" s="63"/>
      <c r="M22" s="52">
        <f t="shared" si="4"/>
        <v>0</v>
      </c>
      <c r="N22" s="64"/>
      <c r="O22" s="66"/>
      <c r="P22" s="67"/>
      <c r="Q22" s="68">
        <f t="shared" si="5"/>
        <v>0</v>
      </c>
      <c r="R22" s="69"/>
      <c r="S22" s="66"/>
      <c r="T22" s="67"/>
      <c r="U22" s="68"/>
      <c r="V22" s="69"/>
      <c r="W22" s="60">
        <f t="shared" ref="W22:W27" si="6">C22+K22+O22+S22</f>
        <v>80000</v>
      </c>
      <c r="X22" s="60">
        <f t="shared" ref="X22:X27" si="7">D22+L22+P22+T22</f>
        <v>0</v>
      </c>
      <c r="Y22" s="54">
        <f t="shared" ref="Y22:Y27" si="8">E22+M22+Q22+U22</f>
        <v>187000</v>
      </c>
    </row>
    <row r="23" spans="1:25">
      <c r="A23" s="106" t="s">
        <v>52</v>
      </c>
      <c r="B23" s="61">
        <v>43271</v>
      </c>
      <c r="C23" s="62">
        <v>3000</v>
      </c>
      <c r="D23" s="63"/>
      <c r="E23" s="52">
        <f t="shared" si="3"/>
        <v>190000</v>
      </c>
      <c r="F23" s="52" t="s">
        <v>23</v>
      </c>
      <c r="G23" s="70"/>
      <c r="H23" s="52" t="s">
        <v>44</v>
      </c>
      <c r="I23" s="52" t="s">
        <v>79</v>
      </c>
      <c r="J23" s="64"/>
      <c r="K23" s="65"/>
      <c r="L23" s="63"/>
      <c r="M23" s="52">
        <f t="shared" si="4"/>
        <v>0</v>
      </c>
      <c r="N23" s="64"/>
      <c r="O23" s="66"/>
      <c r="P23" s="67"/>
      <c r="Q23" s="68">
        <f t="shared" si="5"/>
        <v>0</v>
      </c>
      <c r="R23" s="69"/>
      <c r="S23" s="66"/>
      <c r="T23" s="67"/>
      <c r="U23" s="68"/>
      <c r="V23" s="69"/>
      <c r="W23" s="60">
        <f t="shared" si="6"/>
        <v>3000</v>
      </c>
      <c r="X23" s="60">
        <f t="shared" si="7"/>
        <v>0</v>
      </c>
      <c r="Y23" s="54">
        <f t="shared" si="8"/>
        <v>190000</v>
      </c>
    </row>
    <row r="24" spans="1:25">
      <c r="B24" s="61"/>
      <c r="C24" s="62"/>
      <c r="D24" s="63"/>
      <c r="E24" s="52">
        <f>E23+C24-D24</f>
        <v>190000</v>
      </c>
      <c r="F24" s="52"/>
      <c r="G24" s="52"/>
      <c r="H24" s="52"/>
      <c r="I24" s="52"/>
      <c r="J24" s="64"/>
      <c r="K24" s="65"/>
      <c r="L24" s="63"/>
      <c r="M24" s="52">
        <f t="shared" ref="M24:M27" si="9">M19+K24-L24</f>
        <v>0</v>
      </c>
      <c r="N24" s="64"/>
      <c r="O24" s="66"/>
      <c r="P24" s="67"/>
      <c r="Q24" s="68">
        <f t="shared" ref="Q24:Q27" si="10">Q19+O24-P24</f>
        <v>0</v>
      </c>
      <c r="R24" s="69"/>
      <c r="S24" s="66"/>
      <c r="T24" s="67"/>
      <c r="U24" s="68"/>
      <c r="V24" s="69"/>
      <c r="W24" s="60">
        <f t="shared" si="6"/>
        <v>0</v>
      </c>
      <c r="X24" s="60">
        <f t="shared" si="7"/>
        <v>0</v>
      </c>
      <c r="Y24" s="54">
        <f t="shared" si="8"/>
        <v>190000</v>
      </c>
    </row>
    <row r="25" spans="1:25">
      <c r="B25" s="61"/>
      <c r="C25" s="62"/>
      <c r="D25" s="63"/>
      <c r="E25" s="52">
        <f t="shared" ref="E25:E28" si="11">E24+C25-D25</f>
        <v>190000</v>
      </c>
      <c r="F25" s="52"/>
      <c r="G25" s="52"/>
      <c r="H25" s="52"/>
      <c r="I25" s="52"/>
      <c r="J25" s="64"/>
      <c r="K25" s="65"/>
      <c r="L25" s="63"/>
      <c r="M25" s="52">
        <f t="shared" si="9"/>
        <v>0</v>
      </c>
      <c r="N25" s="64"/>
      <c r="O25" s="66"/>
      <c r="P25" s="67"/>
      <c r="Q25" s="68">
        <f t="shared" si="10"/>
        <v>0</v>
      </c>
      <c r="R25" s="69"/>
      <c r="S25" s="66"/>
      <c r="T25" s="67"/>
      <c r="U25" s="68"/>
      <c r="V25" s="69"/>
      <c r="W25" s="60">
        <f t="shared" si="6"/>
        <v>0</v>
      </c>
      <c r="X25" s="60">
        <f t="shared" si="7"/>
        <v>0</v>
      </c>
      <c r="Y25" s="54">
        <f t="shared" si="8"/>
        <v>190000</v>
      </c>
    </row>
    <row r="26" spans="1:25">
      <c r="B26" s="61"/>
      <c r="C26" s="62"/>
      <c r="D26" s="63"/>
      <c r="E26" s="52">
        <f t="shared" si="11"/>
        <v>190000</v>
      </c>
      <c r="F26" s="52"/>
      <c r="G26" s="52"/>
      <c r="H26" s="52"/>
      <c r="I26" s="52"/>
      <c r="J26" s="64"/>
      <c r="K26" s="65"/>
      <c r="L26" s="63"/>
      <c r="M26" s="52">
        <f t="shared" si="9"/>
        <v>0</v>
      </c>
      <c r="N26" s="64"/>
      <c r="O26" s="66"/>
      <c r="P26" s="67"/>
      <c r="Q26" s="68">
        <f t="shared" si="10"/>
        <v>0</v>
      </c>
      <c r="R26" s="69"/>
      <c r="S26" s="66"/>
      <c r="T26" s="67"/>
      <c r="U26" s="68"/>
      <c r="V26" s="69"/>
      <c r="W26" s="60">
        <f t="shared" si="6"/>
        <v>0</v>
      </c>
      <c r="X26" s="60">
        <f t="shared" si="7"/>
        <v>0</v>
      </c>
      <c r="Y26" s="54">
        <f t="shared" si="8"/>
        <v>190000</v>
      </c>
    </row>
    <row r="27" spans="1:25">
      <c r="B27" s="61"/>
      <c r="C27" s="62"/>
      <c r="D27" s="63"/>
      <c r="E27" s="52">
        <f t="shared" si="11"/>
        <v>190000</v>
      </c>
      <c r="F27" s="52"/>
      <c r="G27" s="105" t="s">
        <v>100</v>
      </c>
      <c r="H27" s="52"/>
      <c r="I27" s="52"/>
      <c r="J27" s="64"/>
      <c r="K27" s="65"/>
      <c r="L27" s="63"/>
      <c r="M27" s="52">
        <f t="shared" si="9"/>
        <v>0</v>
      </c>
      <c r="N27" s="64"/>
      <c r="O27" s="66"/>
      <c r="P27" s="67"/>
      <c r="Q27" s="68">
        <f t="shared" si="10"/>
        <v>0</v>
      </c>
      <c r="R27" s="69"/>
      <c r="S27" s="66"/>
      <c r="T27" s="67"/>
      <c r="U27" s="68"/>
      <c r="V27" s="69"/>
      <c r="W27" s="60">
        <f t="shared" si="6"/>
        <v>0</v>
      </c>
      <c r="X27" s="60">
        <f t="shared" si="7"/>
        <v>0</v>
      </c>
      <c r="Y27" s="54">
        <f t="shared" si="8"/>
        <v>190000</v>
      </c>
    </row>
    <row r="28" spans="1:25">
      <c r="B28" s="61"/>
      <c r="C28" s="62"/>
      <c r="D28" s="63"/>
      <c r="E28" s="52">
        <f t="shared" si="11"/>
        <v>190000</v>
      </c>
      <c r="F28" s="52"/>
      <c r="G28" s="104" t="s">
        <v>99</v>
      </c>
      <c r="H28" s="52"/>
      <c r="I28" s="52"/>
      <c r="J28" s="64"/>
      <c r="K28" s="65"/>
      <c r="L28" s="63"/>
      <c r="M28" s="52">
        <f>M23+K28-L28</f>
        <v>0</v>
      </c>
      <c r="N28" s="64"/>
      <c r="O28" s="66"/>
      <c r="P28" s="67"/>
      <c r="Q28" s="68">
        <f>Q23+O28-P28</f>
        <v>0</v>
      </c>
      <c r="R28" s="69"/>
      <c r="S28" s="66"/>
      <c r="T28" s="67"/>
      <c r="U28" s="68"/>
      <c r="V28" s="69"/>
      <c r="W28" s="60">
        <f t="shared" ref="W28:W42" si="12">C28+K28+O28+S28</f>
        <v>0</v>
      </c>
      <c r="X28" s="60">
        <f t="shared" ref="X28:X42" si="13">D28+L28+P28+T28</f>
        <v>0</v>
      </c>
      <c r="Y28" s="54">
        <f t="shared" ref="Y28:Y42" si="14">E28+M28+Q28+U28</f>
        <v>190000</v>
      </c>
    </row>
    <row r="29" spans="1:25">
      <c r="A29" s="107" t="s">
        <v>65</v>
      </c>
      <c r="B29" s="61">
        <v>43235</v>
      </c>
      <c r="C29" s="62"/>
      <c r="D29" s="63">
        <v>1500</v>
      </c>
      <c r="E29" s="52">
        <f t="shared" ref="E29:E43" si="15">E28+C29-D29</f>
        <v>188500</v>
      </c>
      <c r="F29" s="52" t="s">
        <v>50</v>
      </c>
      <c r="G29" s="103">
        <v>1</v>
      </c>
      <c r="H29" s="52" t="s">
        <v>11</v>
      </c>
      <c r="I29" s="52" t="s">
        <v>66</v>
      </c>
      <c r="J29" s="64"/>
      <c r="K29" s="65"/>
      <c r="L29" s="63"/>
      <c r="M29" s="52">
        <f t="shared" si="4"/>
        <v>0</v>
      </c>
      <c r="N29" s="64"/>
      <c r="O29" s="66"/>
      <c r="P29" s="67"/>
      <c r="Q29" s="68">
        <f t="shared" si="5"/>
        <v>0</v>
      </c>
      <c r="R29" s="69"/>
      <c r="S29" s="66"/>
      <c r="T29" s="67"/>
      <c r="U29" s="68"/>
      <c r="V29" s="69"/>
      <c r="W29" s="60">
        <f t="shared" si="12"/>
        <v>0</v>
      </c>
      <c r="X29" s="60">
        <f t="shared" si="13"/>
        <v>1500</v>
      </c>
      <c r="Y29" s="54">
        <f t="shared" si="14"/>
        <v>188500</v>
      </c>
    </row>
    <row r="30" spans="1:25">
      <c r="A30" s="107" t="s">
        <v>65</v>
      </c>
      <c r="B30" s="61">
        <v>43235</v>
      </c>
      <c r="C30" s="62"/>
      <c r="D30" s="63">
        <v>2000</v>
      </c>
      <c r="E30" s="52">
        <f t="shared" si="15"/>
        <v>186500</v>
      </c>
      <c r="F30" s="52" t="s">
        <v>50</v>
      </c>
      <c r="G30" s="103">
        <v>2</v>
      </c>
      <c r="H30" s="52" t="s">
        <v>11</v>
      </c>
      <c r="I30" s="52" t="s">
        <v>46</v>
      </c>
      <c r="J30" s="64"/>
      <c r="K30" s="65"/>
      <c r="L30" s="63"/>
      <c r="M30" s="52">
        <f t="shared" si="4"/>
        <v>0</v>
      </c>
      <c r="N30" s="64"/>
      <c r="O30" s="66"/>
      <c r="P30" s="67"/>
      <c r="Q30" s="68">
        <f t="shared" si="5"/>
        <v>0</v>
      </c>
      <c r="R30" s="69"/>
      <c r="S30" s="66"/>
      <c r="T30" s="67"/>
      <c r="U30" s="68"/>
      <c r="V30" s="69"/>
      <c r="W30" s="60">
        <f t="shared" si="12"/>
        <v>0</v>
      </c>
      <c r="X30" s="60">
        <f t="shared" si="13"/>
        <v>2000</v>
      </c>
      <c r="Y30" s="54">
        <f t="shared" si="14"/>
        <v>186500</v>
      </c>
    </row>
    <row r="31" spans="1:25">
      <c r="A31" s="107" t="s">
        <v>65</v>
      </c>
      <c r="B31" s="61">
        <v>43238</v>
      </c>
      <c r="C31" s="62"/>
      <c r="D31" s="63">
        <v>650</v>
      </c>
      <c r="E31" s="52">
        <f t="shared" si="15"/>
        <v>185850</v>
      </c>
      <c r="F31" s="52" t="s">
        <v>22</v>
      </c>
      <c r="G31" s="103">
        <v>3</v>
      </c>
      <c r="H31" s="52" t="s">
        <v>12</v>
      </c>
      <c r="I31" s="52" t="s">
        <v>67</v>
      </c>
      <c r="J31" s="64"/>
      <c r="K31" s="65"/>
      <c r="L31" s="63"/>
      <c r="M31" s="52">
        <f t="shared" si="4"/>
        <v>0</v>
      </c>
      <c r="N31" s="64"/>
      <c r="O31" s="66"/>
      <c r="P31" s="67"/>
      <c r="Q31" s="68">
        <f t="shared" si="5"/>
        <v>0</v>
      </c>
      <c r="R31" s="69"/>
      <c r="S31" s="66"/>
      <c r="T31" s="67"/>
      <c r="U31" s="68"/>
      <c r="V31" s="69"/>
      <c r="W31" s="60">
        <f t="shared" si="12"/>
        <v>0</v>
      </c>
      <c r="X31" s="60">
        <f t="shared" si="13"/>
        <v>650</v>
      </c>
      <c r="Y31" s="54">
        <f t="shared" si="14"/>
        <v>185850</v>
      </c>
    </row>
    <row r="32" spans="1:25">
      <c r="A32" s="107" t="s">
        <v>65</v>
      </c>
      <c r="B32" s="61">
        <v>43252</v>
      </c>
      <c r="C32" s="62"/>
      <c r="D32" s="63">
        <v>15632</v>
      </c>
      <c r="E32" s="52">
        <f t="shared" si="15"/>
        <v>170218</v>
      </c>
      <c r="F32" s="52" t="s">
        <v>22</v>
      </c>
      <c r="G32" s="103">
        <v>4</v>
      </c>
      <c r="H32" s="52" t="s">
        <v>12</v>
      </c>
      <c r="I32" s="52" t="s">
        <v>69</v>
      </c>
      <c r="J32" s="64"/>
      <c r="K32" s="65"/>
      <c r="L32" s="63"/>
      <c r="M32" s="52">
        <f t="shared" si="4"/>
        <v>0</v>
      </c>
      <c r="N32" s="64"/>
      <c r="O32" s="66"/>
      <c r="P32" s="67"/>
      <c r="Q32" s="68">
        <f t="shared" si="5"/>
        <v>0</v>
      </c>
      <c r="R32" s="69"/>
      <c r="S32" s="66"/>
      <c r="T32" s="67"/>
      <c r="U32" s="68"/>
      <c r="V32" s="69"/>
      <c r="W32" s="60">
        <f t="shared" si="12"/>
        <v>0</v>
      </c>
      <c r="X32" s="60">
        <f t="shared" si="13"/>
        <v>15632</v>
      </c>
      <c r="Y32" s="54">
        <f t="shared" si="14"/>
        <v>170218</v>
      </c>
    </row>
    <row r="33" spans="1:25">
      <c r="A33" s="107" t="s">
        <v>65</v>
      </c>
      <c r="B33" s="61">
        <v>43252</v>
      </c>
      <c r="C33" s="62"/>
      <c r="D33" s="63">
        <v>5987</v>
      </c>
      <c r="E33" s="52">
        <f t="shared" si="15"/>
        <v>164231</v>
      </c>
      <c r="F33" s="52" t="s">
        <v>22</v>
      </c>
      <c r="G33" s="103">
        <v>5</v>
      </c>
      <c r="H33" s="52" t="s">
        <v>12</v>
      </c>
      <c r="I33" s="52" t="s">
        <v>70</v>
      </c>
      <c r="J33" s="64"/>
      <c r="K33" s="65"/>
      <c r="L33" s="63"/>
      <c r="M33" s="52">
        <f t="shared" si="4"/>
        <v>0</v>
      </c>
      <c r="N33" s="64"/>
      <c r="O33" s="66"/>
      <c r="P33" s="67"/>
      <c r="Q33" s="68">
        <f t="shared" si="5"/>
        <v>0</v>
      </c>
      <c r="R33" s="69"/>
      <c r="S33" s="66"/>
      <c r="T33" s="67"/>
      <c r="U33" s="68"/>
      <c r="V33" s="69"/>
      <c r="W33" s="60">
        <f t="shared" si="12"/>
        <v>0</v>
      </c>
      <c r="X33" s="60">
        <f t="shared" si="13"/>
        <v>5987</v>
      </c>
      <c r="Y33" s="54">
        <f t="shared" si="14"/>
        <v>164231</v>
      </c>
    </row>
    <row r="34" spans="1:25">
      <c r="A34" s="107" t="s">
        <v>65</v>
      </c>
      <c r="B34" s="61">
        <v>43252</v>
      </c>
      <c r="C34" s="62"/>
      <c r="D34" s="63">
        <v>320</v>
      </c>
      <c r="E34" s="52">
        <f t="shared" si="15"/>
        <v>163911</v>
      </c>
      <c r="F34" s="52" t="s">
        <v>22</v>
      </c>
      <c r="G34" s="103">
        <v>6</v>
      </c>
      <c r="H34" s="52" t="s">
        <v>12</v>
      </c>
      <c r="I34" s="52" t="s">
        <v>73</v>
      </c>
      <c r="J34" s="64"/>
      <c r="K34" s="65"/>
      <c r="L34" s="63"/>
      <c r="M34" s="52">
        <f t="shared" si="4"/>
        <v>0</v>
      </c>
      <c r="N34" s="64"/>
      <c r="O34" s="66"/>
      <c r="P34" s="67"/>
      <c r="Q34" s="68">
        <f t="shared" si="5"/>
        <v>0</v>
      </c>
      <c r="R34" s="69"/>
      <c r="S34" s="66"/>
      <c r="T34" s="67"/>
      <c r="U34" s="68"/>
      <c r="V34" s="69"/>
      <c r="W34" s="60">
        <f t="shared" si="12"/>
        <v>0</v>
      </c>
      <c r="X34" s="60">
        <f t="shared" si="13"/>
        <v>320</v>
      </c>
      <c r="Y34" s="54">
        <f t="shared" si="14"/>
        <v>163911</v>
      </c>
    </row>
    <row r="35" spans="1:25">
      <c r="A35" s="107" t="s">
        <v>65</v>
      </c>
      <c r="B35" s="61">
        <v>43259</v>
      </c>
      <c r="C35" s="62"/>
      <c r="D35" s="63">
        <v>35600</v>
      </c>
      <c r="E35" s="52">
        <f t="shared" si="15"/>
        <v>128311</v>
      </c>
      <c r="F35" s="52" t="s">
        <v>30</v>
      </c>
      <c r="G35" s="103">
        <v>7</v>
      </c>
      <c r="H35" s="52" t="s">
        <v>89</v>
      </c>
      <c r="I35" s="52" t="s">
        <v>74</v>
      </c>
      <c r="J35" s="64"/>
      <c r="K35" s="65"/>
      <c r="L35" s="63"/>
      <c r="M35" s="52">
        <f t="shared" si="4"/>
        <v>0</v>
      </c>
      <c r="N35" s="64"/>
      <c r="O35" s="66"/>
      <c r="P35" s="67"/>
      <c r="Q35" s="68">
        <f t="shared" si="5"/>
        <v>0</v>
      </c>
      <c r="R35" s="69"/>
      <c r="S35" s="66"/>
      <c r="T35" s="67"/>
      <c r="U35" s="68"/>
      <c r="V35" s="69"/>
      <c r="W35" s="60">
        <f t="shared" si="12"/>
        <v>0</v>
      </c>
      <c r="X35" s="60">
        <f t="shared" si="13"/>
        <v>35600</v>
      </c>
      <c r="Y35" s="54">
        <f t="shared" si="14"/>
        <v>128311</v>
      </c>
    </row>
    <row r="36" spans="1:25">
      <c r="A36" s="107" t="s">
        <v>65</v>
      </c>
      <c r="B36" s="61">
        <v>43262</v>
      </c>
      <c r="C36" s="62"/>
      <c r="D36" s="63">
        <v>15000</v>
      </c>
      <c r="E36" s="52">
        <f t="shared" si="15"/>
        <v>113311</v>
      </c>
      <c r="F36" s="52" t="s">
        <v>27</v>
      </c>
      <c r="G36" s="103">
        <v>8</v>
      </c>
      <c r="H36" s="52" t="s">
        <v>94</v>
      </c>
      <c r="I36" s="52" t="s">
        <v>75</v>
      </c>
      <c r="J36" s="64"/>
      <c r="K36" s="65"/>
      <c r="L36" s="63"/>
      <c r="M36" s="52">
        <f t="shared" si="4"/>
        <v>0</v>
      </c>
      <c r="N36" s="64"/>
      <c r="O36" s="66"/>
      <c r="P36" s="67"/>
      <c r="Q36" s="68">
        <f t="shared" si="5"/>
        <v>0</v>
      </c>
      <c r="R36" s="69"/>
      <c r="S36" s="66"/>
      <c r="T36" s="67"/>
      <c r="U36" s="68"/>
      <c r="V36" s="69"/>
      <c r="W36" s="60">
        <f t="shared" si="12"/>
        <v>0</v>
      </c>
      <c r="X36" s="60">
        <f t="shared" si="13"/>
        <v>15000</v>
      </c>
      <c r="Y36" s="54">
        <f t="shared" si="14"/>
        <v>113311</v>
      </c>
    </row>
    <row r="37" spans="1:25">
      <c r="A37" s="107" t="s">
        <v>65</v>
      </c>
      <c r="B37" s="61">
        <v>43262</v>
      </c>
      <c r="C37" s="62"/>
      <c r="D37" s="63">
        <v>25000</v>
      </c>
      <c r="E37" s="52">
        <f t="shared" si="15"/>
        <v>88311</v>
      </c>
      <c r="F37" s="52" t="s">
        <v>32</v>
      </c>
      <c r="G37" s="103">
        <v>9</v>
      </c>
      <c r="H37" s="52" t="s">
        <v>87</v>
      </c>
      <c r="I37" s="52" t="s">
        <v>76</v>
      </c>
      <c r="J37" s="64"/>
      <c r="K37" s="65"/>
      <c r="L37" s="63"/>
      <c r="M37" s="52">
        <f t="shared" si="4"/>
        <v>0</v>
      </c>
      <c r="N37" s="64"/>
      <c r="O37" s="66"/>
      <c r="P37" s="67"/>
      <c r="Q37" s="68">
        <f t="shared" si="5"/>
        <v>0</v>
      </c>
      <c r="R37" s="69"/>
      <c r="S37" s="66"/>
      <c r="T37" s="67"/>
      <c r="U37" s="68"/>
      <c r="V37" s="69"/>
      <c r="W37" s="60">
        <f t="shared" si="12"/>
        <v>0</v>
      </c>
      <c r="X37" s="60">
        <f t="shared" si="13"/>
        <v>25000</v>
      </c>
      <c r="Y37" s="54">
        <f t="shared" si="14"/>
        <v>88311</v>
      </c>
    </row>
    <row r="38" spans="1:25">
      <c r="A38" s="107" t="s">
        <v>65</v>
      </c>
      <c r="B38" s="61">
        <v>43262</v>
      </c>
      <c r="C38" s="62"/>
      <c r="D38" s="63">
        <v>56000</v>
      </c>
      <c r="E38" s="52">
        <f t="shared" si="15"/>
        <v>32311</v>
      </c>
      <c r="F38" s="52" t="s">
        <v>21</v>
      </c>
      <c r="G38" s="103">
        <v>10</v>
      </c>
      <c r="H38" s="52" t="s">
        <v>85</v>
      </c>
      <c r="I38" s="52" t="s">
        <v>71</v>
      </c>
      <c r="J38" s="64"/>
      <c r="K38" s="65"/>
      <c r="L38" s="63"/>
      <c r="M38" s="52">
        <f t="shared" si="4"/>
        <v>0</v>
      </c>
      <c r="N38" s="64"/>
      <c r="O38" s="66"/>
      <c r="P38" s="67"/>
      <c r="Q38" s="68">
        <f t="shared" si="5"/>
        <v>0</v>
      </c>
      <c r="R38" s="69"/>
      <c r="S38" s="66"/>
      <c r="T38" s="67"/>
      <c r="U38" s="68"/>
      <c r="V38" s="69"/>
      <c r="W38" s="60">
        <f t="shared" si="12"/>
        <v>0</v>
      </c>
      <c r="X38" s="60">
        <f t="shared" si="13"/>
        <v>56000</v>
      </c>
      <c r="Y38" s="54">
        <f t="shared" si="14"/>
        <v>32311</v>
      </c>
    </row>
    <row r="39" spans="1:25">
      <c r="A39" s="107" t="s">
        <v>65</v>
      </c>
      <c r="B39" s="61">
        <v>43262</v>
      </c>
      <c r="C39" s="62"/>
      <c r="D39" s="63">
        <v>3280</v>
      </c>
      <c r="E39" s="52">
        <f t="shared" si="15"/>
        <v>29031</v>
      </c>
      <c r="F39" s="52" t="s">
        <v>22</v>
      </c>
      <c r="G39" s="103">
        <v>11</v>
      </c>
      <c r="H39" s="52" t="s">
        <v>12</v>
      </c>
      <c r="I39" s="52" t="s">
        <v>68</v>
      </c>
      <c r="J39" s="64"/>
      <c r="K39" s="65"/>
      <c r="L39" s="63"/>
      <c r="M39" s="52">
        <f t="shared" si="4"/>
        <v>0</v>
      </c>
      <c r="N39" s="64"/>
      <c r="O39" s="66"/>
      <c r="P39" s="67"/>
      <c r="Q39" s="68">
        <f t="shared" si="5"/>
        <v>0</v>
      </c>
      <c r="R39" s="69"/>
      <c r="S39" s="66"/>
      <c r="T39" s="67"/>
      <c r="U39" s="68"/>
      <c r="V39" s="69"/>
      <c r="W39" s="60">
        <f t="shared" si="12"/>
        <v>0</v>
      </c>
      <c r="X39" s="60">
        <f t="shared" si="13"/>
        <v>3280</v>
      </c>
      <c r="Y39" s="54">
        <f t="shared" si="14"/>
        <v>29031</v>
      </c>
    </row>
    <row r="40" spans="1:25">
      <c r="A40" s="107" t="s">
        <v>65</v>
      </c>
      <c r="B40" s="61">
        <v>43262</v>
      </c>
      <c r="C40" s="62"/>
      <c r="D40" s="63">
        <v>10000</v>
      </c>
      <c r="E40" s="52">
        <f t="shared" si="15"/>
        <v>19031</v>
      </c>
      <c r="F40" s="52" t="s">
        <v>29</v>
      </c>
      <c r="G40" s="103">
        <v>12</v>
      </c>
      <c r="H40" s="52" t="s">
        <v>94</v>
      </c>
      <c r="I40" s="52" t="s">
        <v>77</v>
      </c>
      <c r="J40" s="64"/>
      <c r="K40" s="65"/>
      <c r="L40" s="63"/>
      <c r="M40" s="52">
        <f t="shared" si="4"/>
        <v>0</v>
      </c>
      <c r="N40" s="64"/>
      <c r="O40" s="66"/>
      <c r="P40" s="67"/>
      <c r="Q40" s="68">
        <f t="shared" si="5"/>
        <v>0</v>
      </c>
      <c r="R40" s="69"/>
      <c r="S40" s="66"/>
      <c r="T40" s="67"/>
      <c r="U40" s="68"/>
      <c r="V40" s="69"/>
      <c r="W40" s="60">
        <f t="shared" si="12"/>
        <v>0</v>
      </c>
      <c r="X40" s="60">
        <f t="shared" si="13"/>
        <v>10000</v>
      </c>
      <c r="Y40" s="54">
        <f t="shared" si="14"/>
        <v>19031</v>
      </c>
    </row>
    <row r="41" spans="1:25">
      <c r="A41" s="107" t="s">
        <v>65</v>
      </c>
      <c r="B41" s="61">
        <v>43262</v>
      </c>
      <c r="C41" s="62"/>
      <c r="D41" s="63">
        <v>11137</v>
      </c>
      <c r="E41" s="52">
        <f t="shared" si="15"/>
        <v>7894</v>
      </c>
      <c r="F41" s="52" t="s">
        <v>47</v>
      </c>
      <c r="G41" s="103">
        <v>13</v>
      </c>
      <c r="H41" s="52" t="s">
        <v>84</v>
      </c>
      <c r="I41" s="52" t="s">
        <v>78</v>
      </c>
      <c r="J41" s="64"/>
      <c r="K41" s="65"/>
      <c r="L41" s="63"/>
      <c r="M41" s="52">
        <f t="shared" si="4"/>
        <v>0</v>
      </c>
      <c r="N41" s="64"/>
      <c r="O41" s="66"/>
      <c r="P41" s="67"/>
      <c r="Q41" s="68">
        <f t="shared" si="5"/>
        <v>0</v>
      </c>
      <c r="R41" s="69"/>
      <c r="S41" s="66"/>
      <c r="T41" s="67"/>
      <c r="U41" s="68"/>
      <c r="V41" s="69"/>
      <c r="W41" s="60">
        <f t="shared" si="12"/>
        <v>0</v>
      </c>
      <c r="X41" s="60">
        <f t="shared" si="13"/>
        <v>11137</v>
      </c>
      <c r="Y41" s="54">
        <f t="shared" si="14"/>
        <v>7894</v>
      </c>
    </row>
    <row r="42" spans="1:25">
      <c r="B42" s="61"/>
      <c r="C42" s="62"/>
      <c r="D42" s="63"/>
      <c r="E42" s="52">
        <f t="shared" si="15"/>
        <v>7894</v>
      </c>
      <c r="F42" s="52"/>
      <c r="G42" s="52"/>
      <c r="H42" s="52"/>
      <c r="I42" s="52"/>
      <c r="J42" s="64"/>
      <c r="K42" s="65"/>
      <c r="L42" s="63"/>
      <c r="M42" s="52">
        <f t="shared" si="4"/>
        <v>0</v>
      </c>
      <c r="N42" s="64"/>
      <c r="O42" s="66"/>
      <c r="P42" s="67"/>
      <c r="Q42" s="68">
        <f t="shared" si="5"/>
        <v>0</v>
      </c>
      <c r="R42" s="69"/>
      <c r="S42" s="66"/>
      <c r="T42" s="67"/>
      <c r="U42" s="68"/>
      <c r="V42" s="69"/>
      <c r="W42" s="60">
        <f t="shared" si="12"/>
        <v>0</v>
      </c>
      <c r="X42" s="60">
        <f t="shared" si="13"/>
        <v>0</v>
      </c>
      <c r="Y42" s="54">
        <f t="shared" si="14"/>
        <v>7894</v>
      </c>
    </row>
    <row r="43" spans="1:25">
      <c r="B43" s="61"/>
      <c r="C43" s="62"/>
      <c r="D43" s="63"/>
      <c r="E43" s="52">
        <f t="shared" si="15"/>
        <v>7894</v>
      </c>
      <c r="F43" s="52"/>
      <c r="G43" s="52"/>
      <c r="H43" s="52"/>
      <c r="I43" s="52"/>
      <c r="J43" s="64"/>
      <c r="K43" s="65"/>
      <c r="L43" s="63"/>
      <c r="M43" s="52">
        <f t="shared" si="4"/>
        <v>0</v>
      </c>
      <c r="N43" s="64"/>
      <c r="O43" s="66"/>
      <c r="P43" s="67"/>
      <c r="Q43" s="68">
        <f t="shared" si="5"/>
        <v>0</v>
      </c>
      <c r="R43" s="69"/>
      <c r="S43" s="66"/>
      <c r="T43" s="67"/>
      <c r="U43" s="68"/>
      <c r="V43" s="69"/>
      <c r="W43" s="60">
        <f t="shared" ref="W43" si="16">C43+K43+O43+S43</f>
        <v>0</v>
      </c>
      <c r="X43" s="60">
        <f t="shared" ref="X43" si="17">D43+L43+P43+T43</f>
        <v>0</v>
      </c>
      <c r="Y43" s="54">
        <f t="shared" ref="Y43" si="18">E43+M43+Q43+U43</f>
        <v>7894</v>
      </c>
    </row>
    <row r="44" spans="1:25" s="31" customFormat="1">
      <c r="B44" s="125" t="s">
        <v>1</v>
      </c>
      <c r="C44" s="115" t="s">
        <v>2</v>
      </c>
      <c r="D44" s="116"/>
      <c r="E44" s="117"/>
      <c r="F44" s="32"/>
      <c r="G44" s="32"/>
      <c r="H44" s="33" t="s">
        <v>101</v>
      </c>
      <c r="I44" s="33" t="s">
        <v>101</v>
      </c>
      <c r="J44" s="33" t="s">
        <v>101</v>
      </c>
      <c r="K44" s="118" t="s">
        <v>17</v>
      </c>
      <c r="L44" s="119"/>
      <c r="M44" s="120"/>
      <c r="N44" s="34"/>
      <c r="O44" s="121" t="s">
        <v>9</v>
      </c>
      <c r="P44" s="122"/>
      <c r="Q44" s="123"/>
      <c r="R44" s="35"/>
      <c r="S44" s="121" t="s">
        <v>7</v>
      </c>
      <c r="T44" s="122"/>
      <c r="U44" s="123"/>
      <c r="V44" s="35"/>
      <c r="W44" s="115" t="s">
        <v>8</v>
      </c>
      <c r="X44" s="116"/>
      <c r="Y44" s="124"/>
    </row>
    <row r="45" spans="1:25" s="31" customFormat="1">
      <c r="B45" s="126"/>
      <c r="C45" s="36" t="s">
        <v>0</v>
      </c>
      <c r="D45" s="37" t="s">
        <v>3</v>
      </c>
      <c r="E45" s="38" t="s">
        <v>4</v>
      </c>
      <c r="F45" s="38" t="s">
        <v>6</v>
      </c>
      <c r="G45" s="38"/>
      <c r="H45" s="39" t="s">
        <v>34</v>
      </c>
      <c r="I45" s="39" t="s">
        <v>15</v>
      </c>
      <c r="J45" s="40" t="s">
        <v>16</v>
      </c>
      <c r="K45" s="41" t="s">
        <v>0</v>
      </c>
      <c r="L45" s="37" t="s">
        <v>3</v>
      </c>
      <c r="M45" s="38" t="s">
        <v>4</v>
      </c>
      <c r="N45" s="42" t="s">
        <v>6</v>
      </c>
      <c r="O45" s="43" t="s">
        <v>0</v>
      </c>
      <c r="P45" s="44" t="s">
        <v>3</v>
      </c>
      <c r="Q45" s="45" t="s">
        <v>4</v>
      </c>
      <c r="R45" s="46" t="s">
        <v>6</v>
      </c>
      <c r="S45" s="43" t="s">
        <v>0</v>
      </c>
      <c r="T45" s="44" t="s">
        <v>3</v>
      </c>
      <c r="U45" s="45" t="s">
        <v>4</v>
      </c>
      <c r="V45" s="47" t="s">
        <v>6</v>
      </c>
      <c r="W45" s="36" t="s">
        <v>0</v>
      </c>
      <c r="X45" s="37" t="s">
        <v>3</v>
      </c>
      <c r="Y45" s="42" t="s">
        <v>4</v>
      </c>
    </row>
    <row r="46" spans="1:25">
      <c r="C46" s="71"/>
      <c r="D46" s="71"/>
      <c r="E46" s="72"/>
      <c r="F46" s="21" t="s">
        <v>109</v>
      </c>
      <c r="M46" s="72"/>
      <c r="Q46" s="72"/>
      <c r="W46" s="71"/>
      <c r="X46" s="71"/>
    </row>
    <row r="47" spans="1:25">
      <c r="B47" s="21"/>
      <c r="C47" s="73"/>
      <c r="D47" s="73"/>
      <c r="E47" s="73"/>
      <c r="G47" s="21"/>
      <c r="H47" s="21"/>
      <c r="I47" s="21"/>
      <c r="J47" s="21"/>
      <c r="K47" s="21"/>
      <c r="L47" s="21"/>
      <c r="M47" s="73"/>
      <c r="N47" s="21"/>
      <c r="O47" s="21"/>
      <c r="P47" s="21"/>
      <c r="Q47" s="73"/>
      <c r="R47" s="21"/>
      <c r="W47" s="71"/>
      <c r="X47" s="71"/>
    </row>
    <row r="48" spans="1:25">
      <c r="B48" s="21"/>
      <c r="C48" s="73"/>
      <c r="D48" s="73"/>
      <c r="E48" s="73"/>
      <c r="F48" s="21"/>
      <c r="G48" s="21"/>
      <c r="H48" s="21"/>
      <c r="I48" s="21"/>
      <c r="J48" s="21"/>
      <c r="K48" s="21"/>
      <c r="L48" s="21"/>
      <c r="M48" s="73"/>
      <c r="N48" s="21"/>
      <c r="O48" s="21"/>
      <c r="P48" s="21"/>
      <c r="Q48" s="73"/>
      <c r="R48" s="21"/>
      <c r="W48" s="71"/>
      <c r="X48" s="71"/>
    </row>
    <row r="49" spans="2:25" ht="15" thickBot="1">
      <c r="B49" s="21"/>
      <c r="C49" s="73"/>
      <c r="D49" s="73"/>
      <c r="E49" s="73"/>
      <c r="F49" s="21"/>
      <c r="G49" s="21"/>
      <c r="H49" s="21"/>
      <c r="I49" s="21"/>
      <c r="J49" s="21"/>
      <c r="K49" s="21"/>
      <c r="L49" s="21"/>
      <c r="M49" s="73"/>
      <c r="N49" s="21"/>
      <c r="O49" s="21"/>
      <c r="P49" s="21"/>
      <c r="Q49" s="73"/>
      <c r="R49" s="21"/>
      <c r="W49" s="71"/>
      <c r="X49" s="71"/>
    </row>
    <row r="50" spans="2:25" ht="15" thickBot="1">
      <c r="B50" s="95" t="s">
        <v>95</v>
      </c>
      <c r="C50" s="73"/>
      <c r="D50" s="73"/>
      <c r="E50" s="73"/>
      <c r="F50" s="21"/>
      <c r="G50" s="21"/>
      <c r="H50" s="21"/>
      <c r="I50" s="21"/>
      <c r="J50" s="21"/>
      <c r="K50" s="21"/>
      <c r="L50" s="21"/>
      <c r="M50" s="73"/>
      <c r="N50" s="21"/>
      <c r="O50" s="21"/>
      <c r="P50" s="21"/>
      <c r="Q50" s="73"/>
      <c r="R50" s="21"/>
      <c r="V50" s="96" t="s">
        <v>97</v>
      </c>
      <c r="W50" s="71"/>
      <c r="X50" s="71"/>
    </row>
    <row r="51" spans="2:25">
      <c r="B51" s="81"/>
      <c r="C51" s="82"/>
      <c r="D51" s="82"/>
      <c r="E51" s="82"/>
      <c r="F51" s="83"/>
      <c r="G51" s="83"/>
      <c r="H51" s="83"/>
      <c r="I51" s="83"/>
      <c r="J51" s="84"/>
      <c r="K51" s="21"/>
      <c r="L51" s="21"/>
      <c r="M51" s="73"/>
      <c r="N51" s="21"/>
      <c r="O51" s="21"/>
      <c r="P51" s="21"/>
      <c r="Q51" s="73"/>
      <c r="R51" s="21"/>
      <c r="V51" s="81" t="s">
        <v>98</v>
      </c>
      <c r="W51" s="82"/>
      <c r="X51" s="82"/>
      <c r="Y51" s="84"/>
    </row>
    <row r="52" spans="2:25">
      <c r="B52" s="85" t="s">
        <v>51</v>
      </c>
      <c r="C52" s="109" t="s">
        <v>0</v>
      </c>
      <c r="D52" s="109"/>
      <c r="E52" s="73"/>
      <c r="F52" s="21"/>
      <c r="G52" s="21"/>
      <c r="H52" s="21"/>
      <c r="I52" s="21"/>
      <c r="J52" s="86"/>
      <c r="K52" s="21"/>
      <c r="L52" s="21"/>
      <c r="M52" s="73"/>
      <c r="N52" s="21"/>
      <c r="O52" s="21"/>
      <c r="P52" s="21"/>
      <c r="Q52" s="73"/>
      <c r="R52" s="21"/>
      <c r="V52" s="85"/>
      <c r="W52" s="74" t="s">
        <v>0</v>
      </c>
      <c r="X52" s="74" t="s">
        <v>3</v>
      </c>
      <c r="Y52" s="87" t="s">
        <v>20</v>
      </c>
    </row>
    <row r="53" spans="2:25">
      <c r="B53" s="85" t="s">
        <v>39</v>
      </c>
      <c r="C53" s="74">
        <f>SUMIF(H$10:H$23,B53,C$10:C$23)</f>
        <v>31000</v>
      </c>
      <c r="D53" s="17"/>
      <c r="E53" s="112">
        <f>E52+C53-D53</f>
        <v>31000</v>
      </c>
      <c r="F53" s="74"/>
      <c r="G53" s="17"/>
      <c r="H53" s="80"/>
      <c r="I53" s="17" t="s">
        <v>81</v>
      </c>
      <c r="J53" s="87"/>
      <c r="K53" s="21"/>
      <c r="L53" s="21"/>
      <c r="M53" s="73"/>
      <c r="N53" s="21"/>
      <c r="O53" s="21"/>
      <c r="P53" s="21"/>
      <c r="Q53" s="73"/>
      <c r="R53" s="21"/>
      <c r="V53" s="85" t="s">
        <v>23</v>
      </c>
      <c r="W53" s="74">
        <f>SUMIF($F$9:$F43,$V53,W$9:W43)</f>
        <v>190000</v>
      </c>
      <c r="X53" s="74">
        <f>SUMIF($F$9:$F43,$V53,X$9:X43)</f>
        <v>0</v>
      </c>
      <c r="Y53" s="87">
        <f>W53-X53</f>
        <v>190000</v>
      </c>
    </row>
    <row r="54" spans="2:25">
      <c r="B54" s="85" t="s">
        <v>40</v>
      </c>
      <c r="C54" s="74">
        <f t="shared" ref="C54:C60" si="19">SUMIF(H$10:H$23,B54,C$10:C$23)</f>
        <v>6000</v>
      </c>
      <c r="D54" s="17"/>
      <c r="E54" s="112">
        <f t="shared" ref="E54:E60" si="20">E53+C54-D54</f>
        <v>37000</v>
      </c>
      <c r="F54" s="74"/>
      <c r="G54" s="17"/>
      <c r="H54" s="80"/>
      <c r="I54" s="17" t="s">
        <v>80</v>
      </c>
      <c r="J54" s="87"/>
      <c r="K54" s="21"/>
      <c r="L54" s="21"/>
      <c r="M54" s="73"/>
      <c r="N54" s="21"/>
      <c r="O54" s="21"/>
      <c r="P54" s="21"/>
      <c r="Q54" s="73"/>
      <c r="R54" s="21"/>
      <c r="V54" s="85" t="s">
        <v>24</v>
      </c>
      <c r="W54" s="74">
        <f>SUMIF($F$9:$F44,$V54,W$9:W44)</f>
        <v>0</v>
      </c>
      <c r="X54" s="74">
        <f>SUMIF($F$9:$F44,$V54,X$9:X44)</f>
        <v>0</v>
      </c>
      <c r="Y54" s="87">
        <f t="shared" ref="Y54:Y66" si="21">W54-X54</f>
        <v>0</v>
      </c>
    </row>
    <row r="55" spans="2:25">
      <c r="B55" s="85" t="s">
        <v>41</v>
      </c>
      <c r="C55" s="74">
        <f t="shared" si="19"/>
        <v>50000</v>
      </c>
      <c r="D55" s="17"/>
      <c r="E55" s="112">
        <f t="shared" si="20"/>
        <v>87000</v>
      </c>
      <c r="F55" s="74"/>
      <c r="G55" s="17"/>
      <c r="H55" s="80"/>
      <c r="I55" s="17"/>
      <c r="J55" s="87"/>
      <c r="K55" s="21"/>
      <c r="L55" s="21"/>
      <c r="M55" s="73"/>
      <c r="N55" s="21"/>
      <c r="O55" s="21"/>
      <c r="P55" s="21"/>
      <c r="Q55" s="73"/>
      <c r="R55" s="21"/>
      <c r="V55" s="85" t="s">
        <v>25</v>
      </c>
      <c r="W55" s="74">
        <f>SUMIF($F$9:$F45,$V55,W$9:W45)</f>
        <v>0</v>
      </c>
      <c r="X55" s="74">
        <f>SUMIF($F$9:$F45,$V55,X$9:X45)</f>
        <v>0</v>
      </c>
      <c r="Y55" s="87">
        <f t="shared" si="21"/>
        <v>0</v>
      </c>
    </row>
    <row r="56" spans="2:25">
      <c r="B56" s="85" t="s">
        <v>42</v>
      </c>
      <c r="C56" s="74">
        <f t="shared" si="19"/>
        <v>10000</v>
      </c>
      <c r="D56" s="17"/>
      <c r="E56" s="112">
        <f t="shared" si="20"/>
        <v>97000</v>
      </c>
      <c r="F56" s="74"/>
      <c r="G56" s="17"/>
      <c r="H56" s="80"/>
      <c r="I56" s="17"/>
      <c r="J56" s="87"/>
      <c r="K56" s="21"/>
      <c r="L56" s="21"/>
      <c r="M56" s="73"/>
      <c r="N56" s="21"/>
      <c r="O56" s="21"/>
      <c r="P56" s="21"/>
      <c r="Q56" s="73"/>
      <c r="R56" s="21"/>
      <c r="V56" s="85" t="s">
        <v>26</v>
      </c>
      <c r="W56" s="74">
        <f>SUMIF($F$9:$F46,$V56,W$9:W46)</f>
        <v>0</v>
      </c>
      <c r="X56" s="74">
        <f>SUMIF($F$9:$F46,$V56,X$9:X46)</f>
        <v>0</v>
      </c>
      <c r="Y56" s="87">
        <f t="shared" si="21"/>
        <v>0</v>
      </c>
    </row>
    <row r="57" spans="2:25">
      <c r="B57" s="85" t="s">
        <v>43</v>
      </c>
      <c r="C57" s="74">
        <f t="shared" si="19"/>
        <v>10000</v>
      </c>
      <c r="D57" s="17"/>
      <c r="E57" s="112">
        <f t="shared" si="20"/>
        <v>107000</v>
      </c>
      <c r="F57" s="74"/>
      <c r="G57" s="17"/>
      <c r="H57" s="80"/>
      <c r="I57" s="17"/>
      <c r="J57" s="87"/>
      <c r="K57" s="21"/>
      <c r="L57" s="21"/>
      <c r="M57" s="73"/>
      <c r="N57" s="21"/>
      <c r="O57" s="21"/>
      <c r="P57" s="21"/>
      <c r="Q57" s="73"/>
      <c r="R57" s="21"/>
      <c r="V57" s="85" t="s">
        <v>27</v>
      </c>
      <c r="W57" s="74">
        <f>SUMIF($F$9:$F46,$V57,W$9:W47)</f>
        <v>0</v>
      </c>
      <c r="X57" s="74">
        <f>SUMIF($F$9:$F46,$V57,X$9:X47)</f>
        <v>15000</v>
      </c>
      <c r="Y57" s="87">
        <f t="shared" si="21"/>
        <v>-15000</v>
      </c>
    </row>
    <row r="58" spans="2:25">
      <c r="B58" s="85" t="s">
        <v>44</v>
      </c>
      <c r="C58" s="74">
        <f t="shared" si="19"/>
        <v>3000</v>
      </c>
      <c r="D58" s="17"/>
      <c r="E58" s="112">
        <f t="shared" si="20"/>
        <v>110000</v>
      </c>
      <c r="F58" s="74"/>
      <c r="G58" s="17"/>
      <c r="H58" s="80"/>
      <c r="I58" s="17"/>
      <c r="J58" s="87"/>
      <c r="K58" s="21"/>
      <c r="L58" s="21"/>
      <c r="M58" s="73"/>
      <c r="N58" s="21"/>
      <c r="O58" s="21"/>
      <c r="P58" s="21"/>
      <c r="Q58" s="73"/>
      <c r="R58" s="21"/>
      <c r="V58" s="85" t="s">
        <v>21</v>
      </c>
      <c r="W58" s="74">
        <f>SUMIF($F$9:$F48,$V58,W$9:W50)</f>
        <v>0</v>
      </c>
      <c r="X58" s="74">
        <f>SUMIF($F$9:$F48,$V58,X$9:X50)</f>
        <v>56000</v>
      </c>
      <c r="Y58" s="87">
        <f t="shared" si="21"/>
        <v>-56000</v>
      </c>
    </row>
    <row r="59" spans="2:25">
      <c r="B59" s="88" t="s">
        <v>83</v>
      </c>
      <c r="C59" s="74">
        <f t="shared" si="19"/>
        <v>80000</v>
      </c>
      <c r="D59" s="74"/>
      <c r="E59" s="112">
        <f t="shared" si="20"/>
        <v>190000</v>
      </c>
      <c r="F59" s="74"/>
      <c r="G59" s="17"/>
      <c r="H59" s="80"/>
      <c r="I59" s="17"/>
      <c r="J59" s="87"/>
      <c r="K59" s="21"/>
      <c r="L59" s="21"/>
      <c r="M59" s="73"/>
      <c r="N59" s="21"/>
      <c r="O59" s="21"/>
      <c r="P59" s="21"/>
      <c r="Q59" s="73"/>
      <c r="R59" s="21"/>
      <c r="V59" s="85" t="s">
        <v>28</v>
      </c>
      <c r="W59" s="74">
        <f>SUMIF($F$9:$F49,$V59,W$9:W51)</f>
        <v>0</v>
      </c>
      <c r="X59" s="74">
        <f>SUMIF($F$9:$F49,$V59,X$9:X51)</f>
        <v>0</v>
      </c>
      <c r="Y59" s="87">
        <f t="shared" si="21"/>
        <v>0</v>
      </c>
    </row>
    <row r="60" spans="2:25">
      <c r="B60" s="88" t="s">
        <v>90</v>
      </c>
      <c r="C60" s="74">
        <f t="shared" si="19"/>
        <v>0</v>
      </c>
      <c r="D60" s="74"/>
      <c r="E60" s="112">
        <f t="shared" si="20"/>
        <v>190000</v>
      </c>
      <c r="F60" s="74"/>
      <c r="G60" s="17"/>
      <c r="H60" s="80"/>
      <c r="I60" s="17"/>
      <c r="J60" s="87"/>
      <c r="K60" s="21"/>
      <c r="L60" s="21"/>
      <c r="M60" s="73"/>
      <c r="N60" s="21"/>
      <c r="O60" s="21"/>
      <c r="P60" s="21"/>
      <c r="Q60" s="73"/>
      <c r="R60" s="21"/>
      <c r="V60" s="85" t="s">
        <v>29</v>
      </c>
      <c r="W60" s="74">
        <f>SUMIF($F$9:$F50,$V60,W$9:W52)</f>
        <v>0</v>
      </c>
      <c r="X60" s="74">
        <f>SUMIF($F$9:$F50,$V60,X$9:X52)</f>
        <v>13500</v>
      </c>
      <c r="Y60" s="87">
        <f t="shared" si="21"/>
        <v>-13500</v>
      </c>
    </row>
    <row r="61" spans="2:25">
      <c r="B61" s="89"/>
      <c r="C61" s="74">
        <f>SUM(C53:C60)</f>
        <v>190000</v>
      </c>
      <c r="D61" s="73"/>
      <c r="F61" s="21"/>
      <c r="G61" s="21"/>
      <c r="H61" s="21"/>
      <c r="I61" s="21"/>
      <c r="J61" s="86"/>
      <c r="K61" s="21"/>
      <c r="L61" s="21"/>
      <c r="M61" s="73"/>
      <c r="N61" s="21"/>
      <c r="O61" s="21"/>
      <c r="P61" s="21"/>
      <c r="Q61" s="73"/>
      <c r="R61" s="21"/>
      <c r="V61" s="85" t="s">
        <v>22</v>
      </c>
      <c r="W61" s="74">
        <f>SUMIF($F$9:$F51,$V61,W$9:W53)</f>
        <v>0</v>
      </c>
      <c r="X61" s="74">
        <f>SUMIF($F$9:$F51,$V61,X$9:X53)</f>
        <v>25869</v>
      </c>
      <c r="Y61" s="87">
        <f t="shared" si="21"/>
        <v>-25869</v>
      </c>
    </row>
    <row r="62" spans="2:25">
      <c r="B62" s="89"/>
      <c r="C62" s="73"/>
      <c r="D62" s="73"/>
      <c r="E62" s="73"/>
      <c r="F62" s="21"/>
      <c r="G62" s="21"/>
      <c r="H62" s="21"/>
      <c r="I62" s="21"/>
      <c r="J62" s="86"/>
      <c r="K62" s="21"/>
      <c r="L62" s="21"/>
      <c r="M62" s="73"/>
      <c r="N62" s="21"/>
      <c r="O62" s="21"/>
      <c r="P62" s="21"/>
      <c r="Q62" s="73"/>
      <c r="R62" s="21"/>
      <c r="V62" s="85" t="s">
        <v>30</v>
      </c>
      <c r="W62" s="74">
        <f>SUMIF($F$9:$F52,$V62,W$9:W54)</f>
        <v>0</v>
      </c>
      <c r="X62" s="74">
        <f>SUMIF($F$9:$F52,$V62,X$9:X54)</f>
        <v>35600</v>
      </c>
      <c r="Y62" s="87">
        <f t="shared" si="21"/>
        <v>-35600</v>
      </c>
    </row>
    <row r="63" spans="2:25">
      <c r="B63" s="89"/>
      <c r="C63" s="73"/>
      <c r="D63" s="73"/>
      <c r="E63" s="73"/>
      <c r="F63" s="21"/>
      <c r="G63" s="21"/>
      <c r="H63" s="21"/>
      <c r="I63" s="21"/>
      <c r="J63" s="86"/>
      <c r="K63" s="21"/>
      <c r="L63" s="21"/>
      <c r="M63" s="73"/>
      <c r="N63" s="21"/>
      <c r="O63" s="21"/>
      <c r="P63" s="21"/>
      <c r="Q63" s="73"/>
      <c r="R63" s="21"/>
      <c r="V63" s="85" t="s">
        <v>32</v>
      </c>
      <c r="W63" s="74">
        <f>SUMIF($F$9:$F53,$V63,W$9:W55)</f>
        <v>0</v>
      </c>
      <c r="X63" s="74">
        <f>SUMIF($F$9:$F53,$V63,X$9:X55)</f>
        <v>25000</v>
      </c>
      <c r="Y63" s="87">
        <f t="shared" si="21"/>
        <v>-25000</v>
      </c>
    </row>
    <row r="64" spans="2:25">
      <c r="B64" s="89"/>
      <c r="C64" s="73"/>
      <c r="D64" s="73"/>
      <c r="E64" s="73"/>
      <c r="F64" s="21"/>
      <c r="G64" s="21"/>
      <c r="H64" s="21"/>
      <c r="I64" s="21"/>
      <c r="J64" s="86"/>
      <c r="K64" s="21"/>
      <c r="L64" s="21"/>
      <c r="M64" s="73"/>
      <c r="N64" s="21"/>
      <c r="O64" s="21"/>
      <c r="P64" s="21"/>
      <c r="Q64" s="73"/>
      <c r="R64" s="21"/>
      <c r="V64" s="85" t="s">
        <v>31</v>
      </c>
      <c r="W64" s="74">
        <f>SUMIF($F$9:$F54,$V64,W$9:W56)</f>
        <v>0</v>
      </c>
      <c r="X64" s="74">
        <f>SUMIF($F$9:$F54,$V64,X$9:X56)</f>
        <v>11137</v>
      </c>
      <c r="Y64" s="87">
        <f t="shared" si="21"/>
        <v>-11137</v>
      </c>
    </row>
    <row r="65" spans="2:27">
      <c r="B65" s="89"/>
      <c r="C65" s="21"/>
      <c r="D65" s="21"/>
      <c r="E65" s="21"/>
      <c r="F65" s="21"/>
      <c r="G65" s="21"/>
      <c r="H65" s="21"/>
      <c r="I65" s="21"/>
      <c r="J65" s="86"/>
      <c r="K65" s="21"/>
      <c r="L65" s="21"/>
      <c r="M65" s="21"/>
      <c r="N65" s="21"/>
      <c r="O65" s="21"/>
      <c r="P65" s="21"/>
      <c r="Q65" s="21"/>
      <c r="R65" s="21"/>
      <c r="V65" s="85" t="s">
        <v>33</v>
      </c>
      <c r="W65" s="74">
        <f>SUMIF($F$9:$F55,$V65,W$9:W57)</f>
        <v>0</v>
      </c>
      <c r="X65" s="74">
        <f>SUMIF($F$9:$F55,$V65,X$9:X57)</f>
        <v>0</v>
      </c>
      <c r="Y65" s="87">
        <f t="shared" si="21"/>
        <v>0</v>
      </c>
      <c r="Z65" s="21"/>
      <c r="AA65" s="21"/>
    </row>
    <row r="66" spans="2:27">
      <c r="B66" s="85" t="s">
        <v>91</v>
      </c>
      <c r="C66" s="109"/>
      <c r="D66" s="109" t="s">
        <v>3</v>
      </c>
      <c r="E66" s="21"/>
      <c r="F66" s="21"/>
      <c r="G66" s="21"/>
      <c r="H66" s="21"/>
      <c r="I66" s="21"/>
      <c r="J66" s="86"/>
      <c r="K66" s="21"/>
      <c r="L66" s="21"/>
      <c r="M66" s="21"/>
      <c r="N66" s="21"/>
      <c r="O66" s="21"/>
      <c r="P66" s="21"/>
      <c r="Q66" s="21"/>
      <c r="R66" s="21"/>
      <c r="V66" s="85" t="s">
        <v>35</v>
      </c>
      <c r="W66" s="74">
        <f>SUMIF($F$9:$F56,$V66,W$9:W58)</f>
        <v>0</v>
      </c>
      <c r="X66" s="74">
        <f>SUMIF($F$9:$F56,$V66,X$9:X58)</f>
        <v>0</v>
      </c>
      <c r="Y66" s="87">
        <f t="shared" si="21"/>
        <v>0</v>
      </c>
      <c r="Z66" s="21"/>
      <c r="AA66" s="21"/>
    </row>
    <row r="67" spans="2:27" ht="15">
      <c r="B67" s="88" t="s">
        <v>10</v>
      </c>
      <c r="C67" s="74"/>
      <c r="D67" s="74">
        <f>SUMIF(H$29:H$41,B67,D$29:D$41)</f>
        <v>0</v>
      </c>
      <c r="E67" s="113">
        <f t="shared" ref="E67:E79" si="22">E66+C67-D67</f>
        <v>0</v>
      </c>
      <c r="F67" s="74"/>
      <c r="G67" s="17"/>
      <c r="H67" s="80"/>
      <c r="I67" s="17"/>
      <c r="J67" s="87"/>
      <c r="K67" s="21"/>
      <c r="L67" s="21"/>
      <c r="M67" s="21"/>
      <c r="N67" s="21"/>
      <c r="O67" s="21"/>
      <c r="P67" s="21"/>
      <c r="Q67" s="21"/>
      <c r="R67" s="21"/>
      <c r="V67" s="97"/>
      <c r="W67" s="17"/>
      <c r="X67" s="17"/>
      <c r="Y67" s="98"/>
      <c r="Z67" s="21"/>
      <c r="AA67" s="21"/>
    </row>
    <row r="68" spans="2:27" ht="15" thickBot="1">
      <c r="B68" s="88" t="s">
        <v>11</v>
      </c>
      <c r="C68" s="74"/>
      <c r="D68" s="74">
        <f t="shared" ref="D68:D79" si="23">SUMIF(H$29:H$41,B68,D$29:D$41)</f>
        <v>3500</v>
      </c>
      <c r="E68" s="113">
        <f t="shared" si="22"/>
        <v>-3500</v>
      </c>
      <c r="F68" s="74"/>
      <c r="G68" s="17"/>
      <c r="H68" s="80"/>
      <c r="I68" s="17"/>
      <c r="J68" s="87"/>
      <c r="K68" s="21"/>
      <c r="L68" s="21"/>
      <c r="M68" s="21"/>
      <c r="N68" s="21"/>
      <c r="O68" s="21"/>
      <c r="P68" s="21"/>
      <c r="Q68" s="21"/>
      <c r="R68" s="21"/>
      <c r="V68" s="99"/>
      <c r="W68" s="75"/>
      <c r="X68" s="76"/>
      <c r="Y68" s="100"/>
      <c r="Z68" s="21"/>
      <c r="AA68" s="21"/>
    </row>
    <row r="69" spans="2:27" ht="15" thickTop="1">
      <c r="B69" s="88" t="s">
        <v>12</v>
      </c>
      <c r="C69" s="74"/>
      <c r="D69" s="74">
        <f t="shared" si="23"/>
        <v>25869</v>
      </c>
      <c r="E69" s="113">
        <f t="shared" si="22"/>
        <v>-29369</v>
      </c>
      <c r="F69" s="74"/>
      <c r="G69" s="17"/>
      <c r="H69" s="80"/>
      <c r="I69" s="17"/>
      <c r="J69" s="87"/>
      <c r="K69" s="21"/>
      <c r="L69" s="21"/>
      <c r="M69" s="21"/>
      <c r="N69" s="21"/>
      <c r="O69" s="21"/>
      <c r="P69" s="21"/>
      <c r="Q69" s="21"/>
      <c r="R69" s="21"/>
      <c r="V69" s="101"/>
      <c r="W69" s="77">
        <f>SUM(W53:W68)</f>
        <v>190000</v>
      </c>
      <c r="X69" s="77">
        <f>SUM(X53:X68)</f>
        <v>182106</v>
      </c>
      <c r="Y69" s="102">
        <f t="shared" ref="Y69" si="24">W69-X69</f>
        <v>7894</v>
      </c>
      <c r="Z69" s="21"/>
      <c r="AA69" s="21"/>
    </row>
    <row r="70" spans="2:27" ht="15" thickBot="1">
      <c r="B70" s="88" t="s">
        <v>89</v>
      </c>
      <c r="C70" s="74"/>
      <c r="D70" s="74">
        <f t="shared" si="23"/>
        <v>35600</v>
      </c>
      <c r="E70" s="113">
        <f t="shared" si="22"/>
        <v>-64969</v>
      </c>
      <c r="F70" s="74"/>
      <c r="G70" s="17"/>
      <c r="H70" s="80"/>
      <c r="I70" s="17"/>
      <c r="J70" s="87"/>
      <c r="K70" s="21"/>
      <c r="L70" s="21"/>
      <c r="M70" s="21"/>
      <c r="N70" s="21"/>
      <c r="O70" s="21"/>
      <c r="P70" s="21"/>
      <c r="Q70" s="21"/>
      <c r="R70" s="21"/>
      <c r="V70" s="92"/>
      <c r="W70" s="93"/>
      <c r="X70" s="93"/>
      <c r="Y70" s="94"/>
      <c r="Z70" s="21"/>
    </row>
    <row r="71" spans="2:27">
      <c r="B71" s="88" t="s">
        <v>13</v>
      </c>
      <c r="C71" s="74"/>
      <c r="D71" s="74">
        <f t="shared" si="23"/>
        <v>0</v>
      </c>
      <c r="E71" s="113">
        <f t="shared" si="22"/>
        <v>-64969</v>
      </c>
      <c r="F71" s="74"/>
      <c r="G71" s="17"/>
      <c r="H71" s="80"/>
      <c r="I71" s="17"/>
      <c r="J71" s="87"/>
      <c r="K71" s="21"/>
      <c r="L71" s="21"/>
      <c r="M71" s="21"/>
      <c r="N71" s="21"/>
      <c r="O71" s="21"/>
      <c r="P71" s="21"/>
      <c r="Q71" s="21"/>
      <c r="R71" s="21"/>
      <c r="V71" s="78"/>
      <c r="W71" s="78"/>
      <c r="X71" s="78"/>
      <c r="Y71" s="78"/>
      <c r="Z71" s="21"/>
    </row>
    <row r="72" spans="2:27">
      <c r="B72" s="88" t="s">
        <v>84</v>
      </c>
      <c r="C72" s="74"/>
      <c r="D72" s="74">
        <f t="shared" si="23"/>
        <v>11137</v>
      </c>
      <c r="E72" s="113">
        <f t="shared" si="22"/>
        <v>-76106</v>
      </c>
      <c r="F72" s="74"/>
      <c r="G72" s="17"/>
      <c r="H72" s="80"/>
      <c r="I72" s="17"/>
      <c r="J72" s="87"/>
      <c r="K72" s="21"/>
      <c r="L72" s="21"/>
      <c r="M72" s="21"/>
      <c r="N72" s="21"/>
      <c r="O72" s="21"/>
      <c r="P72" s="21"/>
      <c r="Q72" s="21"/>
      <c r="R72" s="21"/>
      <c r="V72" s="78"/>
      <c r="W72" s="78"/>
      <c r="X72" s="78"/>
      <c r="Y72" s="78"/>
    </row>
    <row r="73" spans="2:27">
      <c r="B73" s="88" t="s">
        <v>85</v>
      </c>
      <c r="C73" s="74"/>
      <c r="D73" s="74">
        <f t="shared" si="23"/>
        <v>56000</v>
      </c>
      <c r="E73" s="113">
        <f t="shared" si="22"/>
        <v>-132106</v>
      </c>
      <c r="F73" s="74"/>
      <c r="G73" s="17"/>
      <c r="H73" s="80"/>
      <c r="I73" s="17"/>
      <c r="J73" s="87"/>
      <c r="K73" s="21"/>
      <c r="L73" s="21"/>
      <c r="M73" s="21"/>
      <c r="N73" s="21"/>
      <c r="O73" s="21"/>
      <c r="P73" s="21"/>
      <c r="Q73" s="21"/>
      <c r="R73" s="21"/>
      <c r="V73" s="78"/>
      <c r="W73" s="79"/>
      <c r="X73" s="78"/>
      <c r="Y73" s="78"/>
    </row>
    <row r="74" spans="2:27">
      <c r="B74" s="88" t="s">
        <v>86</v>
      </c>
      <c r="C74" s="74"/>
      <c r="D74" s="74">
        <f t="shared" si="23"/>
        <v>0</v>
      </c>
      <c r="E74" s="113">
        <f t="shared" si="22"/>
        <v>-132106</v>
      </c>
      <c r="F74" s="74"/>
      <c r="G74" s="17"/>
      <c r="H74" s="80"/>
      <c r="I74" s="17"/>
      <c r="J74" s="87"/>
      <c r="K74" s="21"/>
      <c r="L74" s="21"/>
      <c r="M74" s="21"/>
      <c r="N74" s="21"/>
      <c r="O74" s="21"/>
      <c r="P74" s="21"/>
      <c r="Q74" s="21"/>
      <c r="R74" s="21"/>
      <c r="V74" s="78"/>
      <c r="W74" s="79"/>
      <c r="X74" s="78"/>
      <c r="Y74" s="78"/>
    </row>
    <row r="75" spans="2:27">
      <c r="B75" s="85" t="s">
        <v>41</v>
      </c>
      <c r="C75" s="74"/>
      <c r="D75" s="74">
        <f t="shared" si="23"/>
        <v>0</v>
      </c>
      <c r="E75" s="113">
        <f t="shared" si="22"/>
        <v>-132106</v>
      </c>
      <c r="F75" s="74"/>
      <c r="G75" s="17"/>
      <c r="H75" s="80"/>
      <c r="I75" s="17"/>
      <c r="J75" s="87"/>
      <c r="K75" s="21"/>
      <c r="L75" s="21"/>
      <c r="M75" s="21"/>
      <c r="N75" s="21"/>
      <c r="O75" s="21"/>
      <c r="P75" s="21"/>
      <c r="Q75" s="21"/>
      <c r="R75" s="21"/>
      <c r="V75" s="78"/>
      <c r="W75" s="79"/>
      <c r="X75" s="78"/>
      <c r="Y75" s="78"/>
    </row>
    <row r="76" spans="2:27">
      <c r="B76" s="90" t="s">
        <v>94</v>
      </c>
      <c r="C76" s="74"/>
      <c r="D76" s="74">
        <f t="shared" si="23"/>
        <v>25000</v>
      </c>
      <c r="E76" s="113">
        <f t="shared" si="22"/>
        <v>-157106</v>
      </c>
      <c r="F76" s="74"/>
      <c r="G76" s="17"/>
      <c r="H76" s="80"/>
      <c r="I76" s="17"/>
      <c r="J76" s="87"/>
      <c r="K76" s="21"/>
      <c r="L76" s="21"/>
      <c r="M76" s="21"/>
      <c r="N76" s="21"/>
      <c r="O76" s="21"/>
      <c r="P76" s="21"/>
      <c r="Q76" s="21"/>
      <c r="R76" s="21"/>
      <c r="V76" s="78"/>
      <c r="W76" s="78"/>
      <c r="X76" s="78"/>
      <c r="Y76" s="78"/>
    </row>
    <row r="77" spans="2:27">
      <c r="B77" s="91" t="s">
        <v>88</v>
      </c>
      <c r="C77" s="74"/>
      <c r="D77" s="74">
        <f t="shared" si="23"/>
        <v>25000</v>
      </c>
      <c r="E77" s="113">
        <f t="shared" si="22"/>
        <v>-182106</v>
      </c>
      <c r="F77" s="74"/>
      <c r="G77" s="17"/>
      <c r="H77" s="80"/>
      <c r="I77" s="17"/>
      <c r="J77" s="87"/>
      <c r="K77" s="21"/>
      <c r="L77" s="21"/>
      <c r="M77" s="21"/>
      <c r="N77" s="21"/>
      <c r="O77" s="21"/>
      <c r="P77" s="21"/>
      <c r="Q77" s="21"/>
      <c r="R77" s="21"/>
      <c r="V77" s="78"/>
      <c r="W77" s="79"/>
      <c r="X77" s="78"/>
      <c r="Y77" s="79"/>
    </row>
    <row r="78" spans="2:27">
      <c r="B78" s="91" t="s">
        <v>33</v>
      </c>
      <c r="C78" s="74"/>
      <c r="D78" s="74">
        <f t="shared" si="23"/>
        <v>0</v>
      </c>
      <c r="E78" s="113">
        <f t="shared" si="22"/>
        <v>-182106</v>
      </c>
      <c r="F78" s="74"/>
      <c r="G78" s="17"/>
      <c r="H78" s="80"/>
      <c r="I78" s="17"/>
      <c r="J78" s="87"/>
      <c r="K78" s="21"/>
      <c r="L78" s="21"/>
      <c r="M78" s="21"/>
      <c r="N78" s="21"/>
      <c r="O78" s="21"/>
      <c r="P78" s="21"/>
      <c r="Q78" s="21"/>
      <c r="R78" s="21"/>
      <c r="V78" s="78"/>
      <c r="W78" s="78"/>
      <c r="X78" s="78"/>
      <c r="Y78" s="78"/>
    </row>
    <row r="79" spans="2:27">
      <c r="B79" s="91" t="s">
        <v>14</v>
      </c>
      <c r="C79" s="74"/>
      <c r="D79" s="74">
        <f t="shared" si="23"/>
        <v>0</v>
      </c>
      <c r="E79" s="113">
        <f t="shared" si="22"/>
        <v>-182106</v>
      </c>
      <c r="F79" s="74"/>
      <c r="G79" s="17"/>
      <c r="H79" s="80"/>
      <c r="I79" s="17"/>
      <c r="J79" s="87"/>
      <c r="K79" s="21"/>
      <c r="L79" s="21"/>
      <c r="M79" s="21"/>
      <c r="N79" s="21"/>
      <c r="O79" s="21"/>
      <c r="P79" s="21"/>
      <c r="Q79" s="21"/>
      <c r="R79" s="21"/>
      <c r="V79" s="78"/>
      <c r="W79" s="78"/>
      <c r="X79" s="78"/>
      <c r="Y79" s="78"/>
    </row>
    <row r="80" spans="2:27">
      <c r="B80" s="89"/>
      <c r="C80" s="21"/>
      <c r="D80" s="74">
        <f>SUM(D67:D79)</f>
        <v>182106</v>
      </c>
      <c r="F80" s="21"/>
      <c r="G80" s="21"/>
      <c r="H80" s="21"/>
      <c r="I80" s="21"/>
      <c r="J80" s="86"/>
      <c r="K80" s="21"/>
      <c r="L80" s="21"/>
      <c r="M80" s="21"/>
      <c r="N80" s="21"/>
      <c r="O80" s="21"/>
      <c r="P80" s="21"/>
      <c r="Q80" s="21"/>
      <c r="R80" s="21"/>
      <c r="V80" s="78"/>
      <c r="W80" s="78"/>
      <c r="X80" s="78"/>
      <c r="Y80" s="78"/>
      <c r="Z80" s="71"/>
    </row>
    <row r="81" spans="2:26">
      <c r="B81" s="89"/>
      <c r="C81" s="21"/>
      <c r="D81" s="73"/>
      <c r="F81" s="21"/>
      <c r="G81" s="21"/>
      <c r="H81" s="21"/>
      <c r="I81" s="21"/>
      <c r="J81" s="86"/>
      <c r="K81" s="21"/>
      <c r="L81" s="21"/>
      <c r="M81" s="21"/>
      <c r="N81" s="21"/>
      <c r="O81" s="21"/>
      <c r="P81" s="21"/>
      <c r="Q81" s="21"/>
      <c r="R81" s="21"/>
      <c r="V81" s="78"/>
      <c r="W81" s="78"/>
      <c r="X81" s="78"/>
      <c r="Y81" s="78"/>
      <c r="Z81" s="71"/>
    </row>
    <row r="82" spans="2:26">
      <c r="B82" s="89"/>
      <c r="C82" s="109" t="s">
        <v>0</v>
      </c>
      <c r="D82" s="109" t="s">
        <v>3</v>
      </c>
      <c r="E82" s="114" t="s">
        <v>96</v>
      </c>
      <c r="F82" s="21"/>
      <c r="G82" s="21"/>
      <c r="H82" s="21"/>
      <c r="I82" s="21"/>
      <c r="J82" s="86"/>
      <c r="K82" s="21"/>
      <c r="L82" s="21"/>
      <c r="M82" s="21"/>
      <c r="N82" s="21"/>
      <c r="O82" s="21"/>
      <c r="P82" s="21"/>
      <c r="Q82" s="21"/>
      <c r="R82" s="21"/>
      <c r="V82" s="78"/>
      <c r="W82" s="79"/>
      <c r="X82" s="78"/>
      <c r="Y82" s="78"/>
      <c r="Z82" s="71"/>
    </row>
    <row r="83" spans="2:26">
      <c r="B83" s="85" t="s">
        <v>96</v>
      </c>
      <c r="C83" s="74">
        <f>C61</f>
        <v>190000</v>
      </c>
      <c r="D83" s="74">
        <f>D80</f>
        <v>182106</v>
      </c>
      <c r="E83" s="113">
        <f>C83-D83</f>
        <v>7894</v>
      </c>
      <c r="F83" s="21"/>
      <c r="G83" s="21"/>
      <c r="H83" s="21"/>
      <c r="I83" s="21"/>
      <c r="J83" s="86"/>
      <c r="K83" s="21"/>
      <c r="L83" s="21"/>
      <c r="M83" s="21"/>
      <c r="N83" s="21"/>
      <c r="O83" s="21"/>
      <c r="P83" s="21"/>
      <c r="Q83" s="21"/>
      <c r="R83" s="21"/>
      <c r="V83" s="78"/>
      <c r="W83" s="79"/>
      <c r="X83" s="78"/>
      <c r="Y83" s="79"/>
    </row>
    <row r="84" spans="2:26" ht="15" thickBot="1">
      <c r="B84" s="92"/>
      <c r="C84" s="93"/>
      <c r="D84" s="93"/>
      <c r="E84" s="93"/>
      <c r="F84" s="93"/>
      <c r="G84" s="93"/>
      <c r="H84" s="93"/>
      <c r="I84" s="93"/>
      <c r="J84" s="94"/>
      <c r="K84" s="21"/>
      <c r="L84" s="21"/>
      <c r="M84" s="21"/>
      <c r="N84" s="21"/>
      <c r="O84" s="21"/>
      <c r="P84" s="21"/>
      <c r="Q84" s="21"/>
      <c r="R84" s="21"/>
      <c r="V84" s="78"/>
      <c r="W84" s="79"/>
      <c r="X84" s="78"/>
      <c r="Y84" s="79"/>
    </row>
    <row r="85" spans="2:26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V85" s="78"/>
      <c r="W85" s="78"/>
      <c r="X85" s="78"/>
      <c r="Y85" s="78"/>
    </row>
    <row r="86" spans="2:26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V86" s="78"/>
      <c r="W86" s="79"/>
      <c r="X86" s="78"/>
      <c r="Y86" s="78"/>
    </row>
    <row r="87" spans="2:26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V87" s="78"/>
      <c r="W87" s="78"/>
      <c r="X87" s="78"/>
      <c r="Y87" s="78"/>
    </row>
    <row r="88" spans="2:26">
      <c r="V88" s="78"/>
      <c r="W88" s="78"/>
      <c r="X88" s="78"/>
      <c r="Y88" s="78"/>
    </row>
    <row r="89" spans="2:26">
      <c r="V89" s="78"/>
      <c r="W89" s="78"/>
      <c r="X89" s="78"/>
      <c r="Y89" s="78"/>
    </row>
    <row r="90" spans="2:26">
      <c r="V90" s="78"/>
      <c r="W90" s="78"/>
      <c r="X90" s="78"/>
      <c r="Y90" s="78"/>
    </row>
  </sheetData>
  <mergeCells count="12">
    <mergeCell ref="W44:Y44"/>
    <mergeCell ref="B44:B45"/>
    <mergeCell ref="C44:E44"/>
    <mergeCell ref="K44:M44"/>
    <mergeCell ref="O44:Q44"/>
    <mergeCell ref="S44:U44"/>
    <mergeCell ref="C7:E7"/>
    <mergeCell ref="K7:M7"/>
    <mergeCell ref="O7:Q7"/>
    <mergeCell ref="W7:Y7"/>
    <mergeCell ref="B7:B8"/>
    <mergeCell ref="S7:U7"/>
  </mergeCells>
  <phoneticPr fontId="8"/>
  <pageMargins left="0.75" right="0.75" top="1" bottom="1" header="0.51200000000000001" footer="0.51200000000000001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Sheet1!$B$2:$B$15</xm:f>
          </x14:formula1>
          <xm:sqref>F9:F43</xm:sqref>
        </x14:dataValidation>
        <x14:dataValidation type="list" allowBlank="1" showInputMessage="1" showErrorMessage="1" xr:uid="{00000000-0002-0000-0000-000001000000}">
          <x14:formula1>
            <xm:f>Sheet1!$D$2:$D$14</xm:f>
          </x14:formula1>
          <xm:sqref>H10:H23 H42:H43</xm:sqref>
        </x14:dataValidation>
        <x14:dataValidation type="list" allowBlank="1" showInputMessage="1" showErrorMessage="1" xr:uid="{ABB1CEA0-FD3B-8F4D-B740-A35135F02BF8}">
          <x14:formula1>
            <xm:f>Sheet1!$E$2:$E$14</xm:f>
          </x14:formula1>
          <xm:sqref>H29:H41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4"/>
  <sheetViews>
    <sheetView workbookViewId="0">
      <selection activeCell="E11" sqref="E11"/>
    </sheetView>
  </sheetViews>
  <sheetFormatPr baseColWidth="10" defaultColWidth="12.83203125" defaultRowHeight="15"/>
  <cols>
    <col min="1" max="1" width="12.83203125" style="23"/>
    <col min="2" max="2" width="32" style="23" bestFit="1" customWidth="1"/>
    <col min="3" max="3" width="12.83203125" style="23"/>
    <col min="4" max="4" width="34.6640625" style="23" customWidth="1"/>
    <col min="5" max="5" width="40.33203125" style="23" customWidth="1"/>
    <col min="6" max="16384" width="12.83203125" style="23"/>
  </cols>
  <sheetData>
    <row r="1" spans="2:5">
      <c r="B1" s="22" t="s">
        <v>37</v>
      </c>
      <c r="D1" s="22" t="s">
        <v>38</v>
      </c>
      <c r="E1" s="22" t="s">
        <v>38</v>
      </c>
    </row>
    <row r="2" spans="2:5">
      <c r="B2" s="16" t="s">
        <v>23</v>
      </c>
      <c r="D2" s="24" t="s">
        <v>39</v>
      </c>
      <c r="E2" s="16" t="s">
        <v>10</v>
      </c>
    </row>
    <row r="3" spans="2:5">
      <c r="B3" s="16" t="s">
        <v>24</v>
      </c>
      <c r="D3" s="24" t="s">
        <v>40</v>
      </c>
      <c r="E3" s="16" t="s">
        <v>11</v>
      </c>
    </row>
    <row r="4" spans="2:5">
      <c r="B4" s="16" t="s">
        <v>25</v>
      </c>
      <c r="D4" s="24" t="s">
        <v>41</v>
      </c>
      <c r="E4" s="16" t="s">
        <v>12</v>
      </c>
    </row>
    <row r="5" spans="2:5">
      <c r="B5" s="16" t="s">
        <v>26</v>
      </c>
      <c r="D5" s="24" t="s">
        <v>42</v>
      </c>
      <c r="E5" s="16" t="s">
        <v>89</v>
      </c>
    </row>
    <row r="6" spans="2:5">
      <c r="B6" s="25" t="s">
        <v>27</v>
      </c>
      <c r="D6" s="24" t="s">
        <v>43</v>
      </c>
      <c r="E6" s="16" t="s">
        <v>13</v>
      </c>
    </row>
    <row r="7" spans="2:5">
      <c r="B7" s="25" t="s">
        <v>21</v>
      </c>
      <c r="D7" s="24" t="s">
        <v>44</v>
      </c>
      <c r="E7" s="16" t="s">
        <v>84</v>
      </c>
    </row>
    <row r="8" spans="2:5">
      <c r="B8" s="25" t="s">
        <v>28</v>
      </c>
      <c r="D8" s="16" t="s">
        <v>83</v>
      </c>
      <c r="E8" s="16" t="s">
        <v>85</v>
      </c>
    </row>
    <row r="9" spans="2:5">
      <c r="B9" s="25" t="s">
        <v>29</v>
      </c>
      <c r="D9" s="16" t="s">
        <v>90</v>
      </c>
      <c r="E9" s="16" t="s">
        <v>86</v>
      </c>
    </row>
    <row r="10" spans="2:5">
      <c r="B10" s="25" t="s">
        <v>22</v>
      </c>
      <c r="D10" s="16"/>
      <c r="E10" s="24" t="s">
        <v>41</v>
      </c>
    </row>
    <row r="11" spans="2:5">
      <c r="B11" s="25" t="s">
        <v>30</v>
      </c>
      <c r="D11" s="16"/>
      <c r="E11" s="25" t="s">
        <v>94</v>
      </c>
    </row>
    <row r="12" spans="2:5">
      <c r="B12" s="16" t="s">
        <v>32</v>
      </c>
      <c r="D12" s="16"/>
      <c r="E12" s="18" t="s">
        <v>93</v>
      </c>
    </row>
    <row r="13" spans="2:5">
      <c r="B13" s="16" t="s">
        <v>31</v>
      </c>
      <c r="D13" s="18"/>
      <c r="E13" s="18" t="s">
        <v>33</v>
      </c>
    </row>
    <row r="14" spans="2:5">
      <c r="B14" s="18" t="s">
        <v>33</v>
      </c>
      <c r="D14" s="18"/>
      <c r="E14" s="18" t="s">
        <v>14</v>
      </c>
    </row>
    <row r="15" spans="2:5">
      <c r="B15" s="16" t="s">
        <v>35</v>
      </c>
    </row>
    <row r="18" spans="2:15">
      <c r="B18" s="23" t="s">
        <v>19</v>
      </c>
      <c r="D18" s="23" t="s">
        <v>19</v>
      </c>
      <c r="E18" s="23" t="s">
        <v>19</v>
      </c>
    </row>
    <row r="19" spans="2:15">
      <c r="B19" s="23" t="s">
        <v>18</v>
      </c>
      <c r="D19" s="23" t="s">
        <v>18</v>
      </c>
      <c r="E19" s="23" t="s">
        <v>18</v>
      </c>
    </row>
    <row r="22" spans="2:15">
      <c r="L22" s="26"/>
      <c r="M22" s="26"/>
      <c r="N22" s="26"/>
      <c r="O22" s="26"/>
    </row>
    <row r="23" spans="2:15">
      <c r="L23" s="26"/>
      <c r="M23" s="26"/>
      <c r="N23" s="26"/>
      <c r="O23" s="26"/>
    </row>
    <row r="24" spans="2:15">
      <c r="L24" s="26"/>
      <c r="M24" s="26"/>
      <c r="N24" s="26"/>
      <c r="O24" s="26"/>
    </row>
    <row r="25" spans="2:15">
      <c r="B25" s="19"/>
      <c r="L25" s="26"/>
      <c r="M25" s="26"/>
      <c r="N25" s="26"/>
      <c r="O25" s="26"/>
    </row>
    <row r="26" spans="2:15">
      <c r="B26" s="19"/>
      <c r="L26" s="26"/>
      <c r="M26" s="26"/>
      <c r="N26" s="26"/>
      <c r="O26" s="26"/>
    </row>
    <row r="27" spans="2:15">
      <c r="B27" s="19"/>
      <c r="L27" s="26"/>
      <c r="M27" s="26"/>
      <c r="N27" s="26"/>
      <c r="O27" s="26"/>
    </row>
    <row r="28" spans="2:15">
      <c r="B28" s="19"/>
    </row>
    <row r="29" spans="2:15">
      <c r="B29" s="19"/>
    </row>
    <row r="30" spans="2:15">
      <c r="B30" s="19"/>
    </row>
    <row r="31" spans="2:15">
      <c r="B31" s="19"/>
    </row>
    <row r="33" spans="2:2">
      <c r="B33" s="19"/>
    </row>
    <row r="34" spans="2:2">
      <c r="B34" s="19"/>
    </row>
    <row r="35" spans="2:2">
      <c r="B35" s="20"/>
    </row>
    <row r="36" spans="2:2">
      <c r="B36" s="20"/>
    </row>
    <row r="37" spans="2:2">
      <c r="B37" s="27"/>
    </row>
    <row r="38" spans="2:2">
      <c r="B38" s="27"/>
    </row>
    <row r="39" spans="2:2">
      <c r="B39" s="27"/>
    </row>
    <row r="40" spans="2:2">
      <c r="B40" s="27"/>
    </row>
    <row r="41" spans="2:2">
      <c r="B41" s="27"/>
    </row>
    <row r="42" spans="2:2">
      <c r="B42" s="27"/>
    </row>
    <row r="43" spans="2:2">
      <c r="B43" s="27"/>
    </row>
    <row r="44" spans="2:2">
      <c r="B44" s="27"/>
    </row>
  </sheetData>
  <phoneticPr fontId="2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1"/>
  <sheetViews>
    <sheetView topLeftCell="A27" workbookViewId="0">
      <selection activeCell="E14" sqref="E14"/>
    </sheetView>
  </sheetViews>
  <sheetFormatPr baseColWidth="10" defaultColWidth="12.83203125" defaultRowHeight="15"/>
  <cols>
    <col min="1" max="1" width="3.5" style="2" customWidth="1"/>
    <col min="2" max="2" width="23.33203125" style="2" customWidth="1"/>
    <col min="3" max="5" width="12.83203125" style="2" customWidth="1"/>
    <col min="6" max="6" width="10" style="2" customWidth="1"/>
    <col min="7" max="16384" width="12.83203125" style="2"/>
  </cols>
  <sheetData>
    <row r="1" spans="1:11" s="1" customFormat="1" ht="3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30" customHeight="1">
      <c r="A2" s="3"/>
      <c r="B2" s="3"/>
      <c r="C2" s="3"/>
      <c r="D2" s="4"/>
      <c r="E2" s="3"/>
      <c r="F2" s="3"/>
      <c r="G2" s="3"/>
      <c r="H2" s="3"/>
      <c r="I2" s="3"/>
      <c r="J2" s="3"/>
      <c r="K2" s="3"/>
    </row>
    <row r="3" spans="1:11" ht="17" customHeight="1">
      <c r="A3" s="5"/>
      <c r="B3" s="6"/>
      <c r="C3" s="7"/>
      <c r="D3" s="7"/>
      <c r="E3" s="7"/>
      <c r="F3" s="6"/>
      <c r="G3" s="5"/>
      <c r="H3" s="5"/>
      <c r="I3" s="5"/>
      <c r="J3" s="5"/>
      <c r="K3" s="5"/>
    </row>
    <row r="4" spans="1:11" ht="17" customHeight="1">
      <c r="A4" s="5"/>
      <c r="B4" s="3"/>
      <c r="C4" s="8"/>
      <c r="D4" s="8"/>
      <c r="E4" s="9"/>
      <c r="F4" s="6"/>
      <c r="G4" s="5"/>
      <c r="H4" s="5"/>
      <c r="I4" s="5"/>
      <c r="J4" s="5"/>
      <c r="K4" s="5"/>
    </row>
    <row r="5" spans="1:11" ht="17" customHeight="1">
      <c r="A5" s="5"/>
      <c r="B5" s="3"/>
      <c r="C5" s="8"/>
      <c r="D5" s="8"/>
      <c r="E5" s="9"/>
      <c r="F5" s="6"/>
      <c r="G5" s="5"/>
      <c r="H5" s="5"/>
      <c r="I5" s="5"/>
      <c r="J5" s="5"/>
      <c r="K5" s="5"/>
    </row>
    <row r="6" spans="1:11" ht="17" customHeight="1">
      <c r="A6" s="5"/>
      <c r="B6" s="3"/>
      <c r="C6" s="8"/>
      <c r="D6" s="8"/>
      <c r="E6" s="9"/>
      <c r="F6" s="6"/>
      <c r="G6" s="5"/>
      <c r="H6" s="5"/>
      <c r="I6" s="5"/>
      <c r="J6" s="5"/>
      <c r="K6" s="5"/>
    </row>
    <row r="7" spans="1:11" ht="17" customHeight="1">
      <c r="A7" s="5"/>
      <c r="B7" s="3"/>
      <c r="C7" s="8"/>
      <c r="D7" s="8"/>
      <c r="E7" s="9"/>
      <c r="F7" s="6"/>
      <c r="G7" s="5"/>
      <c r="H7" s="5"/>
      <c r="I7" s="5"/>
      <c r="J7" s="5"/>
      <c r="K7" s="5"/>
    </row>
    <row r="8" spans="1:11" ht="17" customHeight="1">
      <c r="A8" s="5"/>
      <c r="B8" s="3"/>
      <c r="C8" s="8"/>
      <c r="D8" s="8"/>
      <c r="E8" s="9"/>
      <c r="F8" s="6"/>
      <c r="G8" s="5"/>
      <c r="H8" s="5"/>
      <c r="I8" s="5"/>
      <c r="J8" s="5"/>
      <c r="K8" s="5"/>
    </row>
    <row r="9" spans="1:11" ht="17" customHeight="1">
      <c r="A9" s="5"/>
      <c r="B9" s="3"/>
      <c r="C9" s="8"/>
      <c r="D9" s="8"/>
      <c r="E9" s="9"/>
      <c r="F9" s="6"/>
      <c r="G9" s="5"/>
      <c r="H9" s="5"/>
      <c r="I9" s="5"/>
      <c r="J9" s="5"/>
      <c r="K9" s="5"/>
    </row>
    <row r="10" spans="1:11" ht="17" customHeight="1">
      <c r="A10" s="5"/>
      <c r="B10" s="3"/>
      <c r="C10" s="8"/>
      <c r="D10" s="8"/>
      <c r="E10" s="9"/>
      <c r="F10" s="6"/>
      <c r="G10" s="5"/>
      <c r="H10" s="5"/>
      <c r="I10" s="5"/>
      <c r="J10" s="5"/>
      <c r="K10" s="5"/>
    </row>
    <row r="11" spans="1:11" ht="17" customHeight="1">
      <c r="A11" s="5"/>
      <c r="B11" s="3"/>
      <c r="C11" s="8"/>
      <c r="D11" s="8"/>
      <c r="E11" s="9"/>
      <c r="F11" s="6"/>
      <c r="G11" s="5"/>
      <c r="H11" s="6"/>
      <c r="I11" s="5"/>
      <c r="J11" s="5"/>
      <c r="K11" s="5"/>
    </row>
    <row r="12" spans="1:11" ht="17" customHeight="1">
      <c r="A12" s="5"/>
      <c r="B12" s="3"/>
      <c r="C12" s="8"/>
      <c r="D12" s="8"/>
      <c r="E12" s="9"/>
      <c r="F12" s="6"/>
      <c r="G12" s="5"/>
      <c r="H12" s="5"/>
      <c r="I12" s="5"/>
      <c r="J12" s="5"/>
      <c r="K12" s="5"/>
    </row>
    <row r="13" spans="1:11" ht="17" customHeight="1">
      <c r="A13" s="5"/>
      <c r="B13" s="3"/>
      <c r="C13" s="8"/>
      <c r="D13" s="8"/>
      <c r="E13" s="9"/>
      <c r="F13" s="6"/>
      <c r="G13" s="5"/>
      <c r="H13" s="5"/>
      <c r="I13" s="5"/>
      <c r="J13" s="5"/>
      <c r="K13" s="5"/>
    </row>
    <row r="14" spans="1:11" ht="17" customHeight="1">
      <c r="A14" s="5"/>
      <c r="B14" s="3"/>
      <c r="C14" s="8"/>
      <c r="D14" s="8"/>
      <c r="E14" s="9"/>
      <c r="F14" s="6"/>
      <c r="G14" s="5"/>
      <c r="H14" s="5"/>
      <c r="I14" s="5"/>
      <c r="J14" s="5"/>
      <c r="K14" s="5"/>
    </row>
    <row r="15" spans="1:11" ht="17" customHeight="1">
      <c r="A15" s="5"/>
      <c r="B15" s="3"/>
      <c r="C15" s="8"/>
      <c r="D15" s="8"/>
      <c r="E15" s="9"/>
      <c r="F15" s="6"/>
      <c r="G15" s="5"/>
      <c r="H15" s="5"/>
      <c r="I15" s="10"/>
      <c r="J15" s="5"/>
      <c r="K15" s="5"/>
    </row>
    <row r="16" spans="1:11" ht="17" customHeight="1">
      <c r="A16" s="5"/>
      <c r="B16" s="3"/>
      <c r="C16" s="8"/>
      <c r="D16" s="8"/>
      <c r="E16" s="11"/>
      <c r="F16" s="7"/>
      <c r="G16" s="5"/>
      <c r="H16" s="5"/>
      <c r="I16" s="5"/>
      <c r="J16" s="5"/>
      <c r="K16" s="5"/>
    </row>
    <row r="17" spans="1:11" ht="17" customHeight="1">
      <c r="A17" s="5"/>
      <c r="B17" s="3"/>
      <c r="C17" s="8"/>
      <c r="D17" s="8"/>
      <c r="E17" s="11"/>
      <c r="F17" s="7"/>
      <c r="G17" s="5"/>
      <c r="H17" s="5"/>
      <c r="I17" s="5"/>
      <c r="J17" s="5"/>
      <c r="K17" s="5"/>
    </row>
    <row r="18" spans="1:11" ht="17" customHeight="1">
      <c r="A18" s="5"/>
      <c r="B18" s="3"/>
      <c r="C18" s="8"/>
      <c r="D18" s="8"/>
      <c r="E18" s="11"/>
      <c r="F18" s="7"/>
      <c r="G18" s="5"/>
      <c r="H18" s="5"/>
      <c r="I18" s="5"/>
      <c r="J18" s="5"/>
      <c r="K18" s="5"/>
    </row>
    <row r="19" spans="1:11" ht="17" customHeight="1">
      <c r="A19" s="5"/>
      <c r="B19" s="7"/>
      <c r="C19" s="11"/>
      <c r="D19" s="11"/>
      <c r="E19" s="12"/>
      <c r="F19" s="7"/>
      <c r="G19" s="5"/>
      <c r="H19" s="5"/>
      <c r="I19" s="5"/>
      <c r="J19" s="5"/>
      <c r="K19" s="5"/>
    </row>
    <row r="20" spans="1:11" ht="17" customHeight="1">
      <c r="A20" s="5"/>
      <c r="B20" s="6"/>
      <c r="C20" s="6"/>
      <c r="D20" s="6"/>
      <c r="E20" s="6"/>
      <c r="F20" s="6"/>
      <c r="G20" s="5"/>
      <c r="H20" s="5"/>
      <c r="I20" s="5"/>
      <c r="J20" s="5"/>
      <c r="K20" s="5"/>
    </row>
    <row r="21" spans="1:11" ht="17" customHeight="1">
      <c r="A21" s="5"/>
      <c r="B21" s="6"/>
      <c r="C21" s="6"/>
      <c r="D21" s="6"/>
      <c r="E21" s="6"/>
      <c r="F21" s="6"/>
      <c r="G21" s="5"/>
      <c r="H21" s="5"/>
      <c r="I21" s="5"/>
      <c r="J21" s="5"/>
      <c r="K21" s="5"/>
    </row>
    <row r="22" spans="1:11" ht="17" customHeight="1">
      <c r="A22" s="5"/>
      <c r="B22" s="13"/>
      <c r="C22" s="12"/>
      <c r="D22" s="6"/>
      <c r="E22" s="6"/>
      <c r="F22" s="6"/>
      <c r="G22" s="5"/>
      <c r="H22" s="5"/>
      <c r="I22" s="5"/>
      <c r="J22" s="5"/>
      <c r="K22" s="5"/>
    </row>
    <row r="23" spans="1:11" ht="17" customHeight="1">
      <c r="A23" s="5"/>
      <c r="B23" s="13"/>
      <c r="C23" s="12"/>
      <c r="D23" s="6"/>
      <c r="E23" s="6"/>
      <c r="F23" s="6"/>
      <c r="G23" s="5"/>
      <c r="H23" s="5"/>
      <c r="I23" s="5"/>
      <c r="J23" s="5"/>
      <c r="K23" s="5"/>
    </row>
    <row r="24" spans="1:11" ht="17" customHeight="1">
      <c r="A24" s="5"/>
      <c r="B24" s="13"/>
      <c r="C24" s="12"/>
      <c r="D24" s="6"/>
      <c r="E24" s="6"/>
      <c r="F24" s="6"/>
      <c r="G24" s="5"/>
      <c r="H24" s="5"/>
      <c r="I24" s="5"/>
      <c r="J24" s="5"/>
      <c r="K24" s="5"/>
    </row>
    <row r="25" spans="1:11" ht="17" customHeight="1">
      <c r="A25" s="5"/>
      <c r="B25" s="13"/>
      <c r="C25" s="6"/>
      <c r="D25" s="6"/>
      <c r="E25" s="6"/>
      <c r="F25" s="6"/>
      <c r="G25" s="5"/>
      <c r="H25" s="5"/>
      <c r="I25" s="5"/>
      <c r="J25" s="5"/>
      <c r="K25" s="5"/>
    </row>
    <row r="26" spans="1:11" ht="17" customHeight="1">
      <c r="A26" s="5"/>
      <c r="B26" s="7"/>
      <c r="C26" s="12"/>
      <c r="D26" s="6"/>
      <c r="E26" s="12"/>
      <c r="F26" s="6"/>
      <c r="G26" s="5"/>
      <c r="H26" s="5"/>
      <c r="I26" s="5"/>
      <c r="J26" s="5"/>
      <c r="K26" s="5"/>
    </row>
    <row r="27" spans="1:11" ht="17" customHeight="1">
      <c r="A27" s="5"/>
      <c r="B27" s="6"/>
      <c r="C27" s="12"/>
      <c r="D27" s="6"/>
      <c r="E27" s="12"/>
      <c r="F27" s="6"/>
      <c r="G27" s="5"/>
      <c r="H27" s="5"/>
      <c r="I27" s="5"/>
      <c r="J27" s="5"/>
      <c r="K27" s="5"/>
    </row>
    <row r="28" spans="1:11" ht="17" customHeight="1">
      <c r="A28" s="5"/>
      <c r="B28" s="6"/>
      <c r="C28" s="6"/>
      <c r="D28" s="6"/>
      <c r="E28" s="6"/>
      <c r="F28" s="6"/>
      <c r="G28" s="5"/>
      <c r="H28" s="5"/>
      <c r="I28" s="5"/>
      <c r="J28" s="5"/>
      <c r="K28" s="5"/>
    </row>
    <row r="29" spans="1:11" ht="17" customHeight="1">
      <c r="A29" s="5"/>
      <c r="B29" s="13"/>
      <c r="C29" s="6"/>
      <c r="D29" s="6"/>
      <c r="E29" s="6"/>
      <c r="F29" s="6"/>
      <c r="G29" s="5"/>
      <c r="H29" s="5"/>
      <c r="I29" s="5"/>
      <c r="J29" s="5"/>
      <c r="K29" s="5"/>
    </row>
    <row r="30" spans="1:11" ht="17" customHeight="1">
      <c r="A30" s="5"/>
      <c r="B30" s="6"/>
      <c r="C30" s="6"/>
      <c r="D30" s="6"/>
      <c r="E30" s="6"/>
      <c r="F30" s="6"/>
      <c r="G30" s="5"/>
      <c r="H30" s="5"/>
      <c r="I30" s="5"/>
      <c r="J30" s="5"/>
      <c r="K30" s="5"/>
    </row>
    <row r="31" spans="1:11" ht="17" customHeight="1">
      <c r="A31" s="5"/>
      <c r="B31" s="13"/>
      <c r="C31" s="12"/>
      <c r="D31" s="6"/>
      <c r="E31" s="6"/>
      <c r="F31" s="6"/>
      <c r="G31" s="5"/>
      <c r="H31" s="5"/>
      <c r="I31" s="5"/>
      <c r="J31" s="5"/>
      <c r="K31" s="5"/>
    </row>
    <row r="32" spans="1:11" ht="17" customHeight="1">
      <c r="A32" s="5"/>
      <c r="B32" s="13"/>
      <c r="C32" s="12"/>
      <c r="D32" s="6"/>
      <c r="E32" s="12"/>
      <c r="F32" s="12"/>
      <c r="G32" s="5"/>
      <c r="H32" s="5"/>
      <c r="I32" s="5"/>
      <c r="J32" s="5"/>
      <c r="K32" s="5"/>
    </row>
    <row r="33" spans="1:11" ht="17" customHeight="1">
      <c r="A33" s="5"/>
      <c r="B33" s="7"/>
      <c r="C33" s="12"/>
      <c r="D33" s="6"/>
      <c r="E33" s="12"/>
      <c r="F33" s="12"/>
      <c r="G33" s="5"/>
      <c r="H33" s="5"/>
      <c r="I33" s="5"/>
      <c r="J33" s="5"/>
      <c r="K33" s="5"/>
    </row>
    <row r="34" spans="1:11" ht="17" customHeight="1">
      <c r="A34" s="5"/>
      <c r="B34" s="6"/>
      <c r="C34" s="6"/>
      <c r="D34" s="6"/>
      <c r="E34" s="6"/>
      <c r="F34" s="6"/>
      <c r="G34" s="5"/>
      <c r="H34" s="5"/>
      <c r="I34" s="5"/>
      <c r="J34" s="5"/>
      <c r="K34" s="5"/>
    </row>
    <row r="35" spans="1:11" ht="17" customHeight="1">
      <c r="A35" s="5"/>
      <c r="B35" s="6"/>
      <c r="C35" s="6"/>
      <c r="D35" s="5"/>
      <c r="E35" s="6"/>
      <c r="F35" s="6"/>
      <c r="G35" s="5"/>
      <c r="H35" s="5"/>
      <c r="I35" s="5"/>
      <c r="J35" s="5"/>
      <c r="K35" s="5"/>
    </row>
    <row r="36" spans="1:11" ht="19" customHeight="1">
      <c r="A36" s="5"/>
      <c r="B36" s="14"/>
      <c r="C36" s="3"/>
      <c r="D36" s="6"/>
      <c r="E36" s="6"/>
      <c r="F36" s="6"/>
      <c r="G36" s="5"/>
      <c r="H36" s="5"/>
      <c r="I36" s="5"/>
      <c r="J36" s="5"/>
      <c r="K36" s="5"/>
    </row>
    <row r="37" spans="1:11" ht="19" customHeight="1">
      <c r="A37" s="5"/>
      <c r="B37" s="6"/>
      <c r="C37" s="6"/>
      <c r="D37" s="6"/>
      <c r="E37" s="6"/>
      <c r="F37" s="6"/>
      <c r="G37" s="5"/>
      <c r="H37" s="5"/>
      <c r="I37" s="5"/>
      <c r="J37" s="5"/>
      <c r="K37" s="5"/>
    </row>
    <row r="38" spans="1:11" ht="19" customHeight="1">
      <c r="A38" s="5"/>
      <c r="B38" s="6"/>
      <c r="C38" s="6"/>
      <c r="D38" s="5"/>
      <c r="E38" s="6"/>
      <c r="F38" s="6"/>
      <c r="G38" s="5"/>
      <c r="H38" s="5"/>
      <c r="I38" s="5"/>
      <c r="J38" s="5"/>
      <c r="K38" s="5"/>
    </row>
    <row r="39" spans="1:11">
      <c r="A39" s="5"/>
      <c r="B39" s="6"/>
      <c r="C39" s="6"/>
      <c r="D39" s="6"/>
      <c r="E39" s="6"/>
      <c r="F39" s="6"/>
      <c r="G39" s="5"/>
      <c r="H39" s="5"/>
      <c r="I39" s="5"/>
      <c r="J39" s="5"/>
      <c r="K39" s="5"/>
    </row>
    <row r="40" spans="1:11">
      <c r="A40" s="5"/>
      <c r="B40" s="6"/>
      <c r="C40" s="6"/>
      <c r="D40" s="6"/>
      <c r="E40" s="6"/>
      <c r="F40" s="6"/>
      <c r="G40" s="5"/>
      <c r="H40" s="5"/>
      <c r="I40" s="5"/>
      <c r="J40" s="5"/>
      <c r="K40" s="5"/>
    </row>
    <row r="41" spans="1:11">
      <c r="A41" s="5"/>
      <c r="B41" s="6"/>
      <c r="C41" s="6"/>
      <c r="D41" s="6"/>
      <c r="E41" s="6"/>
      <c r="F41" s="6"/>
      <c r="G41" s="5"/>
      <c r="H41" s="5"/>
      <c r="I41" s="5"/>
      <c r="J41" s="5"/>
      <c r="K41" s="5"/>
    </row>
    <row r="42" spans="1:11">
      <c r="A42" s="5"/>
      <c r="B42" s="6"/>
      <c r="C42" s="6"/>
      <c r="D42" s="6"/>
      <c r="E42" s="6"/>
      <c r="F42" s="6"/>
      <c r="G42" s="5"/>
      <c r="H42" s="5"/>
      <c r="I42" s="5"/>
      <c r="J42" s="5"/>
      <c r="K42" s="5"/>
    </row>
    <row r="43" spans="1:11">
      <c r="A43" s="5"/>
      <c r="B43" s="6"/>
      <c r="C43" s="6"/>
      <c r="D43" s="6"/>
      <c r="E43" s="6"/>
      <c r="F43" s="6"/>
      <c r="G43" s="5"/>
      <c r="H43" s="5"/>
      <c r="I43" s="5"/>
      <c r="J43" s="5"/>
      <c r="K43" s="5"/>
    </row>
    <row r="44" spans="1:11">
      <c r="A44" s="5"/>
      <c r="B44" s="6"/>
      <c r="C44" s="6"/>
      <c r="D44" s="6"/>
      <c r="E44" s="6"/>
      <c r="F44" s="6"/>
      <c r="G44" s="5"/>
      <c r="H44" s="5"/>
      <c r="I44" s="5"/>
      <c r="J44" s="5"/>
      <c r="K44" s="5"/>
    </row>
    <row r="45" spans="1:11">
      <c r="A45" s="5"/>
      <c r="B45" s="6"/>
      <c r="C45" s="6"/>
      <c r="D45" s="6"/>
      <c r="E45" s="6"/>
      <c r="F45" s="6"/>
      <c r="G45" s="5"/>
      <c r="H45" s="5"/>
      <c r="I45" s="5"/>
      <c r="J45" s="5"/>
      <c r="K45" s="5"/>
    </row>
    <row r="46" spans="1:11">
      <c r="A46" s="5"/>
      <c r="B46" s="6"/>
      <c r="C46" s="6"/>
      <c r="D46" s="6"/>
      <c r="E46" s="6"/>
      <c r="F46" s="6"/>
      <c r="G46" s="5"/>
      <c r="H46" s="5"/>
      <c r="I46" s="5"/>
      <c r="J46" s="5"/>
      <c r="K46" s="5"/>
    </row>
    <row r="47" spans="1:11">
      <c r="A47" s="5"/>
      <c r="B47" s="6"/>
      <c r="C47" s="6"/>
      <c r="D47" s="6"/>
      <c r="E47" s="6"/>
      <c r="F47" s="6"/>
      <c r="G47" s="5"/>
      <c r="H47" s="5"/>
      <c r="I47" s="5"/>
      <c r="J47" s="5"/>
      <c r="K47" s="5"/>
    </row>
    <row r="48" spans="1:11">
      <c r="A48" s="5"/>
      <c r="B48" s="6"/>
      <c r="C48" s="6"/>
      <c r="D48" s="6"/>
      <c r="E48" s="6"/>
      <c r="F48" s="6"/>
      <c r="G48" s="5"/>
      <c r="H48" s="5"/>
      <c r="I48" s="5"/>
      <c r="J48" s="5"/>
      <c r="K48" s="5"/>
    </row>
    <row r="49" spans="1:11">
      <c r="A49" s="5"/>
      <c r="B49" s="6"/>
      <c r="C49" s="6"/>
      <c r="D49" s="6"/>
      <c r="E49" s="6"/>
      <c r="F49" s="6"/>
      <c r="G49" s="5"/>
      <c r="H49" s="5"/>
      <c r="I49" s="5"/>
      <c r="J49" s="5"/>
      <c r="K49" s="5"/>
    </row>
    <row r="50" spans="1:11">
      <c r="A50" s="5"/>
      <c r="B50" s="6"/>
      <c r="C50" s="6"/>
      <c r="D50" s="6"/>
      <c r="E50" s="6"/>
      <c r="F50" s="6"/>
      <c r="G50" s="5"/>
      <c r="H50" s="5"/>
      <c r="I50" s="5"/>
      <c r="J50" s="5"/>
      <c r="K50" s="5"/>
    </row>
    <row r="51" spans="1:11">
      <c r="A51" s="5"/>
      <c r="B51" s="6"/>
      <c r="C51" s="6"/>
      <c r="D51" s="6"/>
      <c r="E51" s="6"/>
      <c r="F51" s="6"/>
      <c r="G51" s="5"/>
      <c r="H51" s="5"/>
      <c r="I51" s="5"/>
      <c r="J51" s="5"/>
      <c r="K51" s="5"/>
    </row>
    <row r="52" spans="1:11">
      <c r="A52" s="5"/>
      <c r="B52" s="6"/>
      <c r="C52" s="6"/>
      <c r="D52" s="6"/>
      <c r="E52" s="6"/>
      <c r="F52" s="6"/>
      <c r="G52" s="5"/>
      <c r="H52" s="5"/>
      <c r="I52" s="5"/>
      <c r="J52" s="5"/>
      <c r="K52" s="5"/>
    </row>
    <row r="53" spans="1:11">
      <c r="A53" s="5"/>
      <c r="B53" s="6"/>
      <c r="C53" s="6"/>
      <c r="D53" s="6"/>
      <c r="E53" s="6"/>
      <c r="F53" s="6"/>
      <c r="G53" s="5"/>
      <c r="H53" s="5"/>
      <c r="I53" s="5"/>
      <c r="J53" s="5"/>
      <c r="K53" s="5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5"/>
      <c r="B59" s="5"/>
      <c r="C59" s="10"/>
      <c r="D59" s="5"/>
      <c r="E59" s="5"/>
      <c r="F59" s="5"/>
      <c r="G59" s="5"/>
      <c r="H59" s="5"/>
      <c r="I59" s="5"/>
      <c r="J59" s="5"/>
      <c r="K59" s="5"/>
    </row>
    <row r="60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</sheetData>
  <phoneticPr fontId="2"/>
  <pageMargins left="0.5868503937007874" right="0.39000000000000007" top="0.59" bottom="0.59" header="0.30000000000000004" footer="0.30000000000000004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資金出納簿</vt:lpstr>
      <vt:lpstr>Sheet1</vt:lpstr>
      <vt:lpstr>決算</vt:lpstr>
      <vt:lpstr>資金出納簿!Print_Area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ユーザー</cp:lastModifiedBy>
  <cp:lastPrinted>2018-06-25T03:44:32Z</cp:lastPrinted>
  <dcterms:created xsi:type="dcterms:W3CDTF">2013-09-17T23:44:45Z</dcterms:created>
  <dcterms:modified xsi:type="dcterms:W3CDTF">2018-09-26T10:18:13Z</dcterms:modified>
</cp:coreProperties>
</file>