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eda\Documents\分析化学会幹事\H30年度\兼引継ぎ\第二四半期\幹事会\幹事会後\"/>
    </mc:Choice>
  </mc:AlternateContent>
  <bookViews>
    <workbookView xWindow="0" yWindow="0" windowWidth="28800" windowHeight="11490" tabRatio="911"/>
  </bookViews>
  <sheets>
    <sheet name="2017年度収支計算見込" sheetId="21" r:id="rId1"/>
  </sheets>
  <calcPr calcId="162913"/>
</workbook>
</file>

<file path=xl/calcChain.xml><?xml version="1.0" encoding="utf-8"?>
<calcChain xmlns="http://schemas.openxmlformats.org/spreadsheetml/2006/main">
  <c r="I36" i="21" l="1"/>
  <c r="D13" i="21" l="1"/>
  <c r="D34" i="21"/>
  <c r="H29" i="21"/>
  <c r="E13" i="21"/>
  <c r="E34" i="21"/>
  <c r="F13" i="21"/>
  <c r="F34" i="21"/>
  <c r="G13" i="21"/>
  <c r="G36" i="21" s="1"/>
  <c r="G34" i="21"/>
  <c r="H24" i="21"/>
  <c r="H26" i="21"/>
  <c r="H33" i="21"/>
  <c r="H31" i="21"/>
  <c r="H18" i="21"/>
  <c r="H28" i="21"/>
  <c r="H19" i="21"/>
  <c r="H21" i="21"/>
  <c r="H20" i="21"/>
  <c r="H22" i="21"/>
  <c r="H23" i="21"/>
  <c r="H32" i="21"/>
  <c r="H17" i="21"/>
  <c r="H25" i="21"/>
  <c r="H27" i="21"/>
  <c r="H5" i="21"/>
  <c r="H10" i="21"/>
  <c r="H9" i="21"/>
  <c r="H11" i="21"/>
  <c r="H7" i="21"/>
  <c r="H8" i="21"/>
  <c r="H6" i="21"/>
  <c r="H12" i="21"/>
  <c r="F36" i="21" l="1"/>
  <c r="H34" i="21"/>
  <c r="E36" i="21"/>
  <c r="D36" i="21"/>
  <c r="H13" i="21"/>
  <c r="H36" i="21" l="1"/>
  <c r="J36" i="21" l="1"/>
</calcChain>
</file>

<file path=xl/comments1.xml><?xml version="1.0" encoding="utf-8"?>
<comments xmlns="http://schemas.openxmlformats.org/spreadsheetml/2006/main">
  <authors>
    <author>Maseda</author>
  </authors>
  <commentLis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真瀬田:</t>
        </r>
        <r>
          <rPr>
            <sz val="9"/>
            <color indexed="81"/>
            <rFont val="MS P ゴシック"/>
            <family val="3"/>
            <charset val="128"/>
          </rPr>
          <t xml:space="preserve">
講習会繰越金と若手の会助成金を引いた額</t>
        </r>
      </text>
    </comment>
    <comment ref="J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真瀬田:</t>
        </r>
        <r>
          <rPr>
            <sz val="9"/>
            <color indexed="81"/>
            <rFont val="MS P ゴシック"/>
            <family val="3"/>
            <charset val="128"/>
          </rPr>
          <t xml:space="preserve">
講習会準備金として繰越金162万の内、今年度実績の70万円で講習会を運用した場合</t>
        </r>
      </text>
    </comment>
  </commentList>
</comments>
</file>

<file path=xl/sharedStrings.xml><?xml version="1.0" encoding="utf-8"?>
<sst xmlns="http://schemas.openxmlformats.org/spreadsheetml/2006/main" count="70" uniqueCount="57">
  <si>
    <t>共催金</t>
  </si>
  <si>
    <t>消耗品費</t>
  </si>
  <si>
    <t>印税</t>
  </si>
  <si>
    <t>会議費</t>
  </si>
  <si>
    <t>表彰費</t>
  </si>
  <si>
    <t>合計</t>
    <rPh sb="0" eb="2">
      <t>ゴウケイ</t>
    </rPh>
    <phoneticPr fontId="2"/>
  </si>
  <si>
    <t>利息</t>
  </si>
  <si>
    <t>前年度繰越</t>
  </si>
  <si>
    <t>収入の部</t>
    <rPh sb="0" eb="2">
      <t>シュウニュウ</t>
    </rPh>
    <rPh sb="3" eb="4">
      <t>ブ</t>
    </rPh>
    <phoneticPr fontId="2"/>
  </si>
  <si>
    <t>支出の部</t>
    <rPh sb="0" eb="4">
      <t>シシュ</t>
    </rPh>
    <phoneticPr fontId="2"/>
  </si>
  <si>
    <t>春の講演会</t>
    <rPh sb="0" eb="1">
      <t>ハル</t>
    </rPh>
    <rPh sb="2" eb="5">
      <t>コウエンカイ</t>
    </rPh>
    <phoneticPr fontId="2"/>
  </si>
  <si>
    <t>夏季セミナー</t>
    <rPh sb="0" eb="6">
      <t>カキセ</t>
    </rPh>
    <phoneticPr fontId="2"/>
  </si>
  <si>
    <t>講演会収入</t>
    <rPh sb="0" eb="3">
      <t>コウエンカイ</t>
    </rPh>
    <rPh sb="3" eb="5">
      <t>シュウニュウ</t>
    </rPh>
    <phoneticPr fontId="2"/>
  </si>
  <si>
    <t>講習会収入</t>
    <rPh sb="0" eb="3">
      <t>コウシュウカイ</t>
    </rPh>
    <rPh sb="3" eb="5">
      <t>シュウニュウ</t>
    </rPh>
    <phoneticPr fontId="2"/>
  </si>
  <si>
    <t>分析化学講習会</t>
    <rPh sb="0" eb="4">
      <t>ブンセキカガク</t>
    </rPh>
    <rPh sb="4" eb="7">
      <t>コウシュウカイ</t>
    </rPh>
    <phoneticPr fontId="2"/>
  </si>
  <si>
    <t>旅費交通費</t>
    <rPh sb="0" eb="2">
      <t>リョヒ</t>
    </rPh>
    <rPh sb="2" eb="5">
      <t>コウツウヒ</t>
    </rPh>
    <phoneticPr fontId="2"/>
  </si>
  <si>
    <t>諸謝金</t>
    <rPh sb="0" eb="3">
      <t>ショシャキン</t>
    </rPh>
    <phoneticPr fontId="2"/>
  </si>
  <si>
    <t>諸印刷費</t>
    <rPh sb="0" eb="1">
      <t>ショ</t>
    </rPh>
    <rPh sb="1" eb="4">
      <t>ショインサツヒ</t>
    </rPh>
    <phoneticPr fontId="2"/>
  </si>
  <si>
    <t>収入-支出</t>
    <rPh sb="0" eb="2">
      <t>シュウニュウ</t>
    </rPh>
    <rPh sb="3" eb="5">
      <t>シシュツ</t>
    </rPh>
    <phoneticPr fontId="2"/>
  </si>
  <si>
    <t>雑収益</t>
    <rPh sb="0" eb="3">
      <t>ザツシュウエキ</t>
    </rPh>
    <phoneticPr fontId="2"/>
  </si>
  <si>
    <t>支払負担金</t>
    <rPh sb="0" eb="2">
      <t>シハライ</t>
    </rPh>
    <rPh sb="2" eb="5">
      <t>フタンキン</t>
    </rPh>
    <phoneticPr fontId="2"/>
  </si>
  <si>
    <t>振込手数料</t>
    <rPh sb="0" eb="2">
      <t>フリコミ</t>
    </rPh>
    <rPh sb="2" eb="5">
      <t>テスウリョウ</t>
    </rPh>
    <phoneticPr fontId="2"/>
  </si>
  <si>
    <t>賃借料</t>
    <rPh sb="0" eb="3">
      <t>チンシャクリョウ</t>
    </rPh>
    <phoneticPr fontId="2"/>
  </si>
  <si>
    <t>若手の会事業</t>
    <phoneticPr fontId="2"/>
  </si>
  <si>
    <t>受取利息</t>
    <rPh sb="0" eb="2">
      <t>ウケトリ</t>
    </rPh>
    <rPh sb="2" eb="4">
      <t>リソク</t>
    </rPh>
    <phoneticPr fontId="2"/>
  </si>
  <si>
    <t>内部支払助成金</t>
    <phoneticPr fontId="2"/>
  </si>
  <si>
    <t>委託費</t>
    <phoneticPr fontId="2"/>
  </si>
  <si>
    <t>会議費</t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</si>
  <si>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</si>
  <si>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表彰費</t>
    <phoneticPr fontId="2"/>
  </si>
  <si>
    <t>諸謝金</t>
    <phoneticPr fontId="2"/>
  </si>
  <si>
    <t>支部費</t>
    <phoneticPr fontId="2"/>
  </si>
  <si>
    <t>費目番号</t>
    <rPh sb="0" eb="2">
      <t>ヒモク</t>
    </rPh>
    <rPh sb="2" eb="4">
      <t>バンゴウ</t>
    </rPh>
    <phoneticPr fontId="2"/>
  </si>
  <si>
    <t>印税収入</t>
    <phoneticPr fontId="2"/>
  </si>
  <si>
    <t>講演会収入</t>
    <phoneticPr fontId="2"/>
  </si>
  <si>
    <t>講習会収入</t>
    <phoneticPr fontId="2"/>
  </si>
  <si>
    <t>討論会収入</t>
    <phoneticPr fontId="2"/>
  </si>
  <si>
    <t>支払助成金</t>
    <rPh sb="0" eb="2">
      <t>シハライ</t>
    </rPh>
    <phoneticPr fontId="2"/>
  </si>
  <si>
    <t>旅費交通費</t>
    <phoneticPr fontId="2"/>
  </si>
  <si>
    <t>消耗品費</t>
    <phoneticPr fontId="2"/>
  </si>
  <si>
    <t>通信運搬費</t>
    <phoneticPr fontId="2"/>
  </si>
  <si>
    <t>臨時雇賃金</t>
    <phoneticPr fontId="2"/>
  </si>
  <si>
    <t>支払保険料</t>
    <phoneticPr fontId="2"/>
  </si>
  <si>
    <t>租税公課</t>
    <phoneticPr fontId="2"/>
  </si>
  <si>
    <t>雑費</t>
    <phoneticPr fontId="2"/>
  </si>
  <si>
    <t>保険料</t>
    <phoneticPr fontId="2"/>
  </si>
  <si>
    <t>費目</t>
    <rPh sb="0" eb="1">
      <t>ヒ</t>
    </rPh>
    <phoneticPr fontId="2"/>
  </si>
  <si>
    <t>九州支部</t>
    <rPh sb="0" eb="2">
      <t>キュウシュウ</t>
    </rPh>
    <rPh sb="2" eb="4">
      <t>シブ</t>
    </rPh>
    <phoneticPr fontId="2"/>
  </si>
  <si>
    <t>アルバイト代</t>
    <rPh sb="5" eb="6">
      <t>ダイ</t>
    </rPh>
    <phoneticPr fontId="2"/>
  </si>
  <si>
    <t>会場費、レンタル料</t>
    <rPh sb="0" eb="3">
      <t>カイジョウヒ</t>
    </rPh>
    <rPh sb="8" eb="9">
      <t>リョウ</t>
    </rPh>
    <phoneticPr fontId="2"/>
  </si>
  <si>
    <t>費用</t>
    <rPh sb="0" eb="2">
      <t>ヒヨウ</t>
    </rPh>
    <phoneticPr fontId="2"/>
  </si>
  <si>
    <t>分析士試験事務委託費</t>
    <rPh sb="3" eb="5">
      <t>シケン</t>
    </rPh>
    <rPh sb="5" eb="7">
      <t>ジム</t>
    </rPh>
    <rPh sb="7" eb="9">
      <t>イタク</t>
    </rPh>
    <rPh sb="9" eb="10">
      <t>ヒ</t>
    </rPh>
    <phoneticPr fontId="2"/>
  </si>
  <si>
    <t>受取内部助成金</t>
    <rPh sb="0" eb="2">
      <t>ウケトリ</t>
    </rPh>
    <rPh sb="2" eb="4">
      <t>ナイブ</t>
    </rPh>
    <rPh sb="4" eb="7">
      <t>ジョセイキン</t>
    </rPh>
    <phoneticPr fontId="2"/>
  </si>
  <si>
    <t>分析化学講習会</t>
    <rPh sb="0" eb="2">
      <t>ブンセキ</t>
    </rPh>
    <rPh sb="2" eb="4">
      <t>カガク</t>
    </rPh>
    <phoneticPr fontId="2"/>
  </si>
  <si>
    <t>郵便料、宅配運賃</t>
    <rPh sb="0" eb="2">
      <t>ユウビン</t>
    </rPh>
    <rPh sb="2" eb="3">
      <t>リョウ</t>
    </rPh>
    <rPh sb="4" eb="6">
      <t>タクハイ</t>
    </rPh>
    <rPh sb="6" eb="8">
      <t>ウンチン</t>
    </rPh>
    <phoneticPr fontId="2"/>
  </si>
  <si>
    <t>(分析化学講習会繰越金162万円、若手の会助成50万円含む）</t>
    <rPh sb="1" eb="3">
      <t>ブンセキ</t>
    </rPh>
    <rPh sb="3" eb="5">
      <t>カガク</t>
    </rPh>
    <rPh sb="5" eb="8">
      <t>コウシュウカイ</t>
    </rPh>
    <rPh sb="8" eb="10">
      <t>クリコシ</t>
    </rPh>
    <rPh sb="10" eb="11">
      <t>キン</t>
    </rPh>
    <rPh sb="14" eb="15">
      <t>マン</t>
    </rPh>
    <rPh sb="15" eb="16">
      <t>エン</t>
    </rPh>
    <rPh sb="17" eb="19">
      <t>ワカテ</t>
    </rPh>
    <rPh sb="20" eb="21">
      <t>カイ</t>
    </rPh>
    <rPh sb="21" eb="23">
      <t>ジョセイ</t>
    </rPh>
    <rPh sb="25" eb="26">
      <t>マン</t>
    </rPh>
    <rPh sb="26" eb="27">
      <t>エン</t>
    </rPh>
    <rPh sb="27" eb="28">
      <t>フク</t>
    </rPh>
    <phoneticPr fontId="2"/>
  </si>
  <si>
    <r>
      <rPr>
        <b/>
        <sz val="14"/>
        <rFont val="ＭＳ Ｐゴシック"/>
        <family val="3"/>
        <charset val="128"/>
      </rPr>
      <t>2018年度九州支部会計　費目別収支見込</t>
    </r>
    <r>
      <rPr>
        <sz val="14"/>
        <rFont val="ＭＳ Ｐゴシック"/>
        <family val="3"/>
        <charset val="128"/>
      </rPr>
      <t>　　　　2018年11月19日時点予定</t>
    </r>
    <rPh sb="4" eb="6">
      <t>ネンド</t>
    </rPh>
    <rPh sb="6" eb="8">
      <t>キュウシュウ</t>
    </rPh>
    <rPh sb="8" eb="10">
      <t>シブ</t>
    </rPh>
    <rPh sb="10" eb="12">
      <t>カイケイ</t>
    </rPh>
    <rPh sb="13" eb="15">
      <t>ヒモク</t>
    </rPh>
    <rPh sb="15" eb="16">
      <t>ベツ</t>
    </rPh>
    <rPh sb="16" eb="18">
      <t>シュウシ</t>
    </rPh>
    <rPh sb="18" eb="20">
      <t>ミコミ</t>
    </rPh>
    <rPh sb="28" eb="29">
      <t>ネン</t>
    </rPh>
    <rPh sb="31" eb="32">
      <t>ガツ</t>
    </rPh>
    <rPh sb="34" eb="35">
      <t>ニチ</t>
    </rPh>
    <rPh sb="35" eb="37">
      <t>ジテン</t>
    </rPh>
    <rPh sb="37" eb="39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</si>
</sst>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m&quot;月&quot;d&quot;日&quot;;@"/>
    <numFmt numFmtId="177" formatCode="#,##0;&quot;△ &quot;#,##0"/>
    <numFmt numFmtId="178" formatCode="#,##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66">
    <xf numFmtId="0" fontId="0" fillId="0" borderId="0" xfId="0">
      <alignment vertical="center"/>
    </xf>
    <xf numFmtId="17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38" fontId="0" fillId="0" borderId="0" xfId="0" applyNumberFormat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left" vertical="center"/>
    </xf>
    <xf numFmtId="177" fontId="0" fillId="2" borderId="0" xfId="0" applyNumberFormat="1" applyFill="1">
      <alignment vertical="center"/>
    </xf>
    <xf numFmtId="0" fontId="3" fillId="2" borderId="2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0" borderId="0" xfId="0" applyFont="1" applyAlignment="1">
      <alignment vertical="center"/>
    </xf>
    <xf numFmtId="178" fontId="0" fillId="2" borderId="1" xfId="0" applyNumberFormat="1" applyFill="1" applyBorder="1">
      <alignment vertical="center"/>
    </xf>
    <xf numFmtId="178" fontId="0" fillId="2" borderId="1" xfId="0" applyNumberFormat="1" applyFill="1" applyBorder="1" applyAlignment="1">
      <alignment vertical="center"/>
    </xf>
    <xf numFmtId="178" fontId="1" fillId="2" borderId="1" xfId="1" applyNumberFormat="1" applyFont="1" applyFill="1" applyBorder="1" applyAlignment="1">
      <alignment vertical="center"/>
    </xf>
    <xf numFmtId="178" fontId="10" fillId="2" borderId="1" xfId="1" applyNumberFormat="1" applyFont="1" applyFill="1" applyBorder="1">
      <alignment vertical="center"/>
    </xf>
    <xf numFmtId="178" fontId="3" fillId="2" borderId="2" xfId="1" applyNumberFormat="1" applyFont="1" applyFill="1" applyBorder="1">
      <alignment vertical="center"/>
    </xf>
    <xf numFmtId="178" fontId="3" fillId="2" borderId="3" xfId="1" applyNumberFormat="1" applyFont="1" applyFill="1" applyBorder="1">
      <alignment vertical="center"/>
    </xf>
    <xf numFmtId="0" fontId="5" fillId="3" borderId="4" xfId="0" applyFont="1" applyFill="1" applyBorder="1" applyAlignment="1">
      <alignment horizontal="right" vertical="center"/>
    </xf>
    <xf numFmtId="0" fontId="0" fillId="0" borderId="5" xfId="0" applyBorder="1">
      <alignment vertical="center"/>
    </xf>
    <xf numFmtId="178" fontId="0" fillId="2" borderId="6" xfId="0" applyNumberForma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3" borderId="9" xfId="0" applyNumberFormat="1" applyFill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4" fillId="3" borderId="9" xfId="0" applyFont="1" applyFill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178" fontId="3" fillId="2" borderId="12" xfId="0" applyNumberFormat="1" applyFont="1" applyFill="1" applyBorder="1">
      <alignment vertical="center"/>
    </xf>
    <xf numFmtId="178" fontId="3" fillId="2" borderId="13" xfId="0" applyNumberFormat="1" applyFont="1" applyFill="1" applyBorder="1">
      <alignment vertical="center"/>
    </xf>
    <xf numFmtId="0" fontId="0" fillId="2" borderId="14" xfId="0" applyFill="1" applyBorder="1" applyAlignment="1">
      <alignment vertical="center"/>
    </xf>
    <xf numFmtId="14" fontId="0" fillId="2" borderId="14" xfId="0" applyNumberFormat="1" applyFill="1" applyBorder="1">
      <alignment vertical="center"/>
    </xf>
    <xf numFmtId="178" fontId="0" fillId="2" borderId="14" xfId="0" applyNumberFormat="1" applyFill="1" applyBorder="1">
      <alignment vertical="center"/>
    </xf>
    <xf numFmtId="178" fontId="0" fillId="2" borderId="15" xfId="0" applyNumberFormat="1" applyFill="1" applyBorder="1">
      <alignment vertical="center"/>
    </xf>
    <xf numFmtId="0" fontId="0" fillId="0" borderId="16" xfId="0" applyBorder="1">
      <alignment vertical="center"/>
    </xf>
    <xf numFmtId="0" fontId="0" fillId="2" borderId="17" xfId="0" applyFill="1" applyBorder="1" applyAlignment="1">
      <alignment horizontal="left" vertical="center"/>
    </xf>
    <xf numFmtId="0" fontId="0" fillId="2" borderId="17" xfId="0" applyFill="1" applyBorder="1">
      <alignment vertical="center"/>
    </xf>
    <xf numFmtId="178" fontId="0" fillId="2" borderId="17" xfId="0" applyNumberFormat="1" applyFill="1" applyBorder="1">
      <alignment vertical="center"/>
    </xf>
    <xf numFmtId="178" fontId="0" fillId="2" borderId="18" xfId="0" applyNumberFormat="1" applyFill="1" applyBorder="1">
      <alignment vertical="center"/>
    </xf>
    <xf numFmtId="0" fontId="3" fillId="2" borderId="0" xfId="0" applyFont="1" applyFill="1" applyBorder="1">
      <alignment vertical="center"/>
    </xf>
    <xf numFmtId="178" fontId="3" fillId="2" borderId="0" xfId="1" applyNumberFormat="1" applyFont="1" applyFill="1" applyBorder="1">
      <alignment vertical="center"/>
    </xf>
    <xf numFmtId="178" fontId="1" fillId="2" borderId="0" xfId="1" applyNumberFormat="1" applyFont="1" applyFill="1" applyBorder="1">
      <alignment vertical="center"/>
    </xf>
    <xf numFmtId="178" fontId="1" fillId="2" borderId="6" xfId="1" applyNumberFormat="1" applyFont="1" applyFill="1" applyBorder="1">
      <alignment vertical="center"/>
    </xf>
    <xf numFmtId="0" fontId="0" fillId="2" borderId="14" xfId="0" applyFill="1" applyBorder="1">
      <alignment vertical="center"/>
    </xf>
    <xf numFmtId="178" fontId="10" fillId="2" borderId="14" xfId="1" applyNumberFormat="1" applyFont="1" applyFill="1" applyBorder="1">
      <alignment vertical="center"/>
    </xf>
    <xf numFmtId="178" fontId="1" fillId="2" borderId="15" xfId="1" applyNumberFormat="1" applyFont="1" applyFill="1" applyBorder="1">
      <alignment vertical="center"/>
    </xf>
    <xf numFmtId="0" fontId="0" fillId="2" borderId="17" xfId="0" applyFill="1" applyBorder="1" applyAlignment="1">
      <alignment vertical="center"/>
    </xf>
    <xf numFmtId="178" fontId="10" fillId="2" borderId="17" xfId="1" applyNumberFormat="1" applyFont="1" applyFill="1" applyBorder="1">
      <alignment vertical="center"/>
    </xf>
    <xf numFmtId="178" fontId="1" fillId="2" borderId="18" xfId="1" applyNumberFormat="1" applyFont="1" applyFill="1" applyBorder="1">
      <alignment vertical="center"/>
    </xf>
    <xf numFmtId="176" fontId="0" fillId="2" borderId="1" xfId="0" applyNumberFormat="1" applyFont="1" applyFill="1" applyBorder="1" applyAlignment="1">
      <alignment horizontal="left" vertical="center" wrapText="1"/>
    </xf>
    <xf numFmtId="38" fontId="0" fillId="2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41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1" fontId="0" fillId="0" borderId="0" xfId="0" applyNumberFormat="1" applyBorder="1">
      <alignment vertical="center"/>
    </xf>
    <xf numFmtId="178" fontId="1" fillId="2" borderId="19" xfId="1" applyNumberFormat="1" applyFont="1" applyFill="1" applyBorder="1" applyAlignment="1">
      <alignment vertical="center"/>
    </xf>
    <xf numFmtId="178" fontId="0" fillId="0" borderId="20" xfId="0" applyNumberFormat="1" applyBorder="1" applyAlignment="1">
      <alignment vertical="center"/>
    </xf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="115" zoomScaleNormal="115" workbookViewId="0">
      <selection activeCell="C41" sqref="C41"/>
    </sheetView>
  </sheetViews>
  <sheetFormatPr defaultColWidth="13" defaultRowHeight="13.5"/>
  <cols>
    <col min="1" max="1" width="6.25" customWidth="1"/>
    <col min="2" max="2" width="15.5" style="3" customWidth="1"/>
    <col min="3" max="3" width="16.125" customWidth="1"/>
    <col min="4" max="8" width="12.125" customWidth="1"/>
    <col min="9" max="9" width="13.125" style="2" customWidth="1"/>
  </cols>
  <sheetData>
    <row r="1" spans="1:11" ht="20.100000000000001" customHeight="1">
      <c r="A1" s="16" t="s">
        <v>56</v>
      </c>
    </row>
    <row r="2" spans="1:11" ht="15" customHeight="1"/>
    <row r="3" spans="1:11" ht="15" customHeight="1">
      <c r="A3" t="s">
        <v>8</v>
      </c>
      <c r="K3" s="2"/>
    </row>
    <row r="4" spans="1:11" ht="15" customHeight="1">
      <c r="A4" s="23" t="s">
        <v>32</v>
      </c>
      <c r="B4" s="28" t="s">
        <v>46</v>
      </c>
      <c r="C4" s="28" t="s">
        <v>50</v>
      </c>
      <c r="D4" s="29" t="s">
        <v>47</v>
      </c>
      <c r="E4" s="30" t="s">
        <v>10</v>
      </c>
      <c r="F4" s="30" t="s">
        <v>11</v>
      </c>
      <c r="G4" s="31" t="s">
        <v>14</v>
      </c>
      <c r="H4" s="32" t="s">
        <v>5</v>
      </c>
      <c r="K4" s="2"/>
    </row>
    <row r="5" spans="1:11" ht="15" customHeight="1">
      <c r="A5" s="26"/>
      <c r="B5" s="38"/>
      <c r="C5" s="39" t="s">
        <v>7</v>
      </c>
      <c r="D5" s="40">
        <v>1866308</v>
      </c>
      <c r="E5" s="40"/>
      <c r="F5" s="40"/>
      <c r="G5" s="40"/>
      <c r="H5" s="41">
        <f t="shared" ref="H5:H12" si="0">SUM(D5:G5)</f>
        <v>1866308</v>
      </c>
      <c r="I5" s="1"/>
      <c r="K5" s="2"/>
    </row>
    <row r="6" spans="1:11" ht="15" customHeight="1">
      <c r="A6" s="24">
        <v>5213</v>
      </c>
      <c r="B6" s="8" t="s">
        <v>36</v>
      </c>
      <c r="C6" s="10"/>
      <c r="D6" s="17"/>
      <c r="E6" s="17"/>
      <c r="F6" s="17"/>
      <c r="G6" s="17"/>
      <c r="H6" s="25">
        <f>SUM(D6:G6)</f>
        <v>0</v>
      </c>
      <c r="I6" s="1"/>
      <c r="K6" s="2"/>
    </row>
    <row r="7" spans="1:11" ht="15" customHeight="1">
      <c r="A7" s="24">
        <v>5214</v>
      </c>
      <c r="B7" s="8" t="s">
        <v>34</v>
      </c>
      <c r="C7" s="10" t="s">
        <v>12</v>
      </c>
      <c r="D7" s="17"/>
      <c r="E7" s="18">
        <v>216852</v>
      </c>
      <c r="F7" s="19">
        <v>1895271</v>
      </c>
      <c r="G7" s="17"/>
      <c r="H7" s="25">
        <f>SUM(D7:G7)</f>
        <v>2112123</v>
      </c>
      <c r="I7" s="1"/>
      <c r="K7" s="2"/>
    </row>
    <row r="8" spans="1:11" ht="15" customHeight="1">
      <c r="A8" s="24">
        <v>5215</v>
      </c>
      <c r="B8" s="8" t="s">
        <v>35</v>
      </c>
      <c r="C8" s="10" t="s">
        <v>13</v>
      </c>
      <c r="D8" s="17"/>
      <c r="E8" s="17"/>
      <c r="F8" s="17"/>
      <c r="G8" s="17">
        <v>3620063</v>
      </c>
      <c r="H8" s="25">
        <f>SUM(D8:G8)</f>
        <v>3620063</v>
      </c>
      <c r="I8" s="1"/>
      <c r="K8" s="2"/>
    </row>
    <row r="9" spans="1:11" ht="15" customHeight="1">
      <c r="A9" s="24">
        <v>5220</v>
      </c>
      <c r="B9" s="8" t="s">
        <v>33</v>
      </c>
      <c r="C9" s="11" t="s">
        <v>2</v>
      </c>
      <c r="D9" s="17">
        <v>84762</v>
      </c>
      <c r="E9" s="17"/>
      <c r="F9" s="17"/>
      <c r="G9" s="17"/>
      <c r="H9" s="25">
        <f>SUM(D9:G9)</f>
        <v>84762</v>
      </c>
      <c r="I9" s="1"/>
      <c r="K9" s="2"/>
    </row>
    <row r="10" spans="1:11" ht="15" customHeight="1">
      <c r="A10" s="24">
        <v>5231</v>
      </c>
      <c r="B10" s="8" t="s">
        <v>52</v>
      </c>
      <c r="C10" s="11" t="s">
        <v>31</v>
      </c>
      <c r="D10" s="17">
        <v>1199900</v>
      </c>
      <c r="E10" s="17"/>
      <c r="F10" s="17"/>
      <c r="G10" s="17"/>
      <c r="H10" s="25">
        <f t="shared" si="0"/>
        <v>1199900</v>
      </c>
      <c r="I10" s="1"/>
      <c r="K10" s="2"/>
    </row>
    <row r="11" spans="1:11" ht="15" customHeight="1">
      <c r="A11" s="24">
        <v>5411</v>
      </c>
      <c r="B11" s="8" t="s">
        <v>24</v>
      </c>
      <c r="C11" s="10" t="s">
        <v>6</v>
      </c>
      <c r="D11" s="17">
        <v>7</v>
      </c>
      <c r="E11" s="17"/>
      <c r="F11" s="17"/>
      <c r="G11" s="17"/>
      <c r="H11" s="25">
        <f t="shared" si="0"/>
        <v>7</v>
      </c>
      <c r="I11" s="1"/>
      <c r="K11" s="2"/>
    </row>
    <row r="12" spans="1:11" ht="15" customHeight="1">
      <c r="A12" s="27">
        <v>5412</v>
      </c>
      <c r="B12" s="43" t="s">
        <v>19</v>
      </c>
      <c r="C12" s="44"/>
      <c r="D12" s="45"/>
      <c r="E12" s="45"/>
      <c r="F12" s="45"/>
      <c r="G12" s="45"/>
      <c r="H12" s="46">
        <f t="shared" si="0"/>
        <v>0</v>
      </c>
      <c r="K12" s="2"/>
    </row>
    <row r="13" spans="1:11" ht="15" customHeight="1">
      <c r="A13" s="33"/>
      <c r="B13" s="34" t="s">
        <v>5</v>
      </c>
      <c r="C13" s="35"/>
      <c r="D13" s="36">
        <f>SUM(D5:D12)</f>
        <v>3150977</v>
      </c>
      <c r="E13" s="36">
        <f>SUM(E5:E12)</f>
        <v>216852</v>
      </c>
      <c r="F13" s="36">
        <f>SUM(F5:F12)</f>
        <v>1895271</v>
      </c>
      <c r="G13" s="36">
        <f>SUM(G5:G12)</f>
        <v>3620063</v>
      </c>
      <c r="H13" s="37">
        <f>SUM(D13:G13)</f>
        <v>8883163</v>
      </c>
      <c r="I13" s="1"/>
      <c r="K13" s="63"/>
    </row>
    <row r="14" spans="1:11" ht="15" customHeight="1">
      <c r="B14" s="6"/>
      <c r="C14" s="5"/>
      <c r="D14" s="5"/>
      <c r="E14" s="5"/>
      <c r="F14" s="5"/>
      <c r="G14" s="5"/>
      <c r="H14" s="13"/>
      <c r="K14" s="2"/>
    </row>
    <row r="15" spans="1:11" ht="15" customHeight="1">
      <c r="A15" s="5" t="s">
        <v>9</v>
      </c>
      <c r="C15" s="5"/>
      <c r="D15" s="5"/>
      <c r="E15" s="5"/>
      <c r="F15" s="5"/>
      <c r="G15" s="5"/>
      <c r="H15" s="5"/>
    </row>
    <row r="16" spans="1:11" ht="15" customHeight="1">
      <c r="A16" s="23" t="s">
        <v>32</v>
      </c>
      <c r="B16" s="28" t="s">
        <v>46</v>
      </c>
      <c r="C16" s="28" t="s">
        <v>50</v>
      </c>
      <c r="D16" s="29" t="s">
        <v>47</v>
      </c>
      <c r="E16" s="30" t="s">
        <v>10</v>
      </c>
      <c r="F16" s="30" t="s">
        <v>11</v>
      </c>
      <c r="G16" s="31" t="s">
        <v>14</v>
      </c>
      <c r="H16" s="32" t="s">
        <v>5</v>
      </c>
    </row>
    <row r="17" spans="1:9" ht="15" customHeight="1">
      <c r="A17" s="26">
        <v>605</v>
      </c>
      <c r="B17" s="38" t="s">
        <v>41</v>
      </c>
      <c r="C17" s="51" t="s">
        <v>48</v>
      </c>
      <c r="D17" s="52">
        <v>12000</v>
      </c>
      <c r="E17" s="52">
        <v>24000</v>
      </c>
      <c r="F17" s="52">
        <v>180000</v>
      </c>
      <c r="G17" s="52">
        <v>359000</v>
      </c>
      <c r="H17" s="53">
        <f t="shared" ref="H17:H33" si="1">SUM(D17:G17)</f>
        <v>575000</v>
      </c>
      <c r="I17" s="1"/>
    </row>
    <row r="18" spans="1:9" ht="15" customHeight="1">
      <c r="A18" s="24">
        <v>611</v>
      </c>
      <c r="B18" s="8" t="s">
        <v>27</v>
      </c>
      <c r="C18" s="10" t="s">
        <v>3</v>
      </c>
      <c r="D18" s="20">
        <v>93551</v>
      </c>
      <c r="E18" s="20">
        <v>35995</v>
      </c>
      <c r="F18" s="20">
        <v>162933</v>
      </c>
      <c r="G18" s="20">
        <v>296525</v>
      </c>
      <c r="H18" s="50">
        <f t="shared" si="1"/>
        <v>589004</v>
      </c>
      <c r="I18" s="1"/>
    </row>
    <row r="19" spans="1:9" ht="15" customHeight="1">
      <c r="A19" s="24">
        <v>613</v>
      </c>
      <c r="B19" s="8" t="s">
        <v>38</v>
      </c>
      <c r="C19" s="9" t="s">
        <v>15</v>
      </c>
      <c r="D19" s="20">
        <v>750250</v>
      </c>
      <c r="E19" s="20">
        <v>65280</v>
      </c>
      <c r="F19" s="20">
        <v>1402860</v>
      </c>
      <c r="G19" s="20">
        <v>389340</v>
      </c>
      <c r="H19" s="50">
        <f t="shared" si="1"/>
        <v>2607730</v>
      </c>
      <c r="I19" s="1"/>
    </row>
    <row r="20" spans="1:9" ht="15" customHeight="1">
      <c r="A20" s="24">
        <v>615</v>
      </c>
      <c r="B20" s="8" t="s">
        <v>40</v>
      </c>
      <c r="C20" s="10" t="s">
        <v>54</v>
      </c>
      <c r="D20" s="20">
        <v>18766</v>
      </c>
      <c r="E20" s="20">
        <v>2619</v>
      </c>
      <c r="F20" s="20">
        <v>810</v>
      </c>
      <c r="G20" s="20">
        <v>11557</v>
      </c>
      <c r="H20" s="50">
        <f t="shared" si="1"/>
        <v>33752</v>
      </c>
      <c r="I20" s="1"/>
    </row>
    <row r="21" spans="1:9" ht="15" customHeight="1">
      <c r="A21" s="24">
        <v>621</v>
      </c>
      <c r="B21" s="8" t="s">
        <v>39</v>
      </c>
      <c r="C21" s="11" t="s">
        <v>1</v>
      </c>
      <c r="D21" s="20">
        <v>1186</v>
      </c>
      <c r="E21" s="20">
        <v>13122</v>
      </c>
      <c r="F21" s="20">
        <v>12404</v>
      </c>
      <c r="G21" s="20">
        <v>124031</v>
      </c>
      <c r="H21" s="50">
        <f t="shared" si="1"/>
        <v>150743</v>
      </c>
      <c r="I21" s="1"/>
    </row>
    <row r="22" spans="1:9" ht="15" customHeight="1">
      <c r="A22" s="24">
        <v>625</v>
      </c>
      <c r="B22" s="8" t="s">
        <v>28</v>
      </c>
      <c r="C22" s="10" t="s">
        <v>17</v>
      </c>
      <c r="D22" s="20"/>
      <c r="E22" s="20">
        <v>30000</v>
      </c>
      <c r="F22" s="20">
        <v>95558</v>
      </c>
      <c r="G22" s="20">
        <v>231064</v>
      </c>
      <c r="H22" s="50">
        <f t="shared" si="1"/>
        <v>356622</v>
      </c>
      <c r="I22" s="1"/>
    </row>
    <row r="23" spans="1:9" ht="15" customHeight="1">
      <c r="A23" s="24">
        <v>631</v>
      </c>
      <c r="B23" s="12" t="s">
        <v>22</v>
      </c>
      <c r="C23" s="15" t="s">
        <v>49</v>
      </c>
      <c r="D23" s="20">
        <v>16580</v>
      </c>
      <c r="E23" s="20"/>
      <c r="F23" s="20"/>
      <c r="G23" s="20">
        <v>43800</v>
      </c>
      <c r="H23" s="50">
        <f t="shared" si="1"/>
        <v>60380</v>
      </c>
      <c r="I23" s="1"/>
    </row>
    <row r="24" spans="1:9" ht="15" customHeight="1">
      <c r="A24" s="24">
        <v>633</v>
      </c>
      <c r="B24" s="8" t="s">
        <v>45</v>
      </c>
      <c r="C24" s="8" t="s">
        <v>42</v>
      </c>
      <c r="D24" s="20"/>
      <c r="E24" s="20"/>
      <c r="F24" s="20"/>
      <c r="G24" s="20">
        <v>2623</v>
      </c>
      <c r="H24" s="50">
        <f t="shared" si="1"/>
        <v>2623</v>
      </c>
      <c r="I24" s="1"/>
    </row>
    <row r="25" spans="1:9" ht="15" customHeight="1">
      <c r="A25" s="24">
        <v>635</v>
      </c>
      <c r="B25" s="8" t="s">
        <v>30</v>
      </c>
      <c r="C25" s="10" t="s">
        <v>16</v>
      </c>
      <c r="D25" s="20"/>
      <c r="E25" s="20">
        <v>40000</v>
      </c>
      <c r="F25" s="20">
        <v>20000</v>
      </c>
      <c r="G25" s="20">
        <v>459860</v>
      </c>
      <c r="H25" s="50">
        <f t="shared" si="1"/>
        <v>519860</v>
      </c>
      <c r="I25" s="1"/>
    </row>
    <row r="26" spans="1:9" ht="15" customHeight="1">
      <c r="A26" s="24">
        <v>637</v>
      </c>
      <c r="B26" s="8" t="s">
        <v>43</v>
      </c>
      <c r="C26" s="8" t="s">
        <v>43</v>
      </c>
      <c r="D26" s="20"/>
      <c r="E26" s="20">
        <v>4548</v>
      </c>
      <c r="F26" s="20">
        <v>2274</v>
      </c>
      <c r="G26" s="20">
        <v>52286</v>
      </c>
      <c r="H26" s="50">
        <f t="shared" si="1"/>
        <v>59108</v>
      </c>
      <c r="I26" s="1"/>
    </row>
    <row r="27" spans="1:9" ht="15" customHeight="1">
      <c r="A27" s="24">
        <v>639</v>
      </c>
      <c r="B27" s="12" t="s">
        <v>20</v>
      </c>
      <c r="C27" s="10" t="s">
        <v>21</v>
      </c>
      <c r="D27" s="20">
        <v>1728</v>
      </c>
      <c r="E27" s="20">
        <v>288</v>
      </c>
      <c r="F27" s="20">
        <v>432</v>
      </c>
      <c r="G27" s="20">
        <v>4536</v>
      </c>
      <c r="H27" s="50">
        <f t="shared" si="1"/>
        <v>6984</v>
      </c>
      <c r="I27" s="1"/>
    </row>
    <row r="28" spans="1:9" ht="15" customHeight="1">
      <c r="A28" s="24">
        <v>640</v>
      </c>
      <c r="B28" s="8" t="s">
        <v>37</v>
      </c>
      <c r="C28" s="11" t="s">
        <v>0</v>
      </c>
      <c r="D28" s="20"/>
      <c r="E28" s="20"/>
      <c r="F28" s="20"/>
      <c r="G28" s="20"/>
      <c r="H28" s="50">
        <f t="shared" si="1"/>
        <v>0</v>
      </c>
      <c r="I28" s="1"/>
    </row>
    <row r="29" spans="1:9" ht="15" customHeight="1">
      <c r="A29" s="24">
        <v>641</v>
      </c>
      <c r="B29" s="8" t="s">
        <v>25</v>
      </c>
      <c r="C29" s="10" t="s">
        <v>23</v>
      </c>
      <c r="D29" s="20">
        <v>438122</v>
      </c>
      <c r="E29" s="20"/>
      <c r="F29" s="20"/>
      <c r="G29" s="20"/>
      <c r="H29" s="64">
        <f>SUM(D29:G30)</f>
        <v>1688180</v>
      </c>
      <c r="I29" s="1"/>
    </row>
    <row r="30" spans="1:9" ht="15" customHeight="1">
      <c r="A30" s="24">
        <v>641</v>
      </c>
      <c r="B30" s="8" t="s">
        <v>25</v>
      </c>
      <c r="C30" s="11" t="s">
        <v>53</v>
      </c>
      <c r="D30" s="20">
        <v>1250058</v>
      </c>
      <c r="E30" s="20"/>
      <c r="F30" s="20"/>
      <c r="G30" s="20"/>
      <c r="H30" s="65"/>
      <c r="I30" s="1"/>
    </row>
    <row r="31" spans="1:9" ht="26.45" customHeight="1">
      <c r="A31" s="24">
        <v>645</v>
      </c>
      <c r="B31" s="8" t="s">
        <v>26</v>
      </c>
      <c r="C31" s="57" t="s">
        <v>51</v>
      </c>
      <c r="D31" s="20"/>
      <c r="E31" s="20"/>
      <c r="F31" s="20"/>
      <c r="G31" s="20">
        <v>20000</v>
      </c>
      <c r="H31" s="50">
        <f t="shared" si="1"/>
        <v>20000</v>
      </c>
      <c r="I31" s="1"/>
    </row>
    <row r="32" spans="1:9" ht="15" customHeight="1">
      <c r="A32" s="24">
        <v>646</v>
      </c>
      <c r="B32" s="8" t="s">
        <v>29</v>
      </c>
      <c r="C32" s="9" t="s">
        <v>4</v>
      </c>
      <c r="D32" s="20">
        <v>87815</v>
      </c>
      <c r="E32" s="20"/>
      <c r="F32" s="20">
        <v>18000</v>
      </c>
      <c r="G32" s="20"/>
      <c r="H32" s="50">
        <f t="shared" si="1"/>
        <v>105815</v>
      </c>
      <c r="I32" s="1"/>
    </row>
    <row r="33" spans="1:11" ht="15" customHeight="1">
      <c r="A33" s="27">
        <v>649</v>
      </c>
      <c r="B33" s="54" t="s">
        <v>44</v>
      </c>
      <c r="C33" s="54" t="s">
        <v>44</v>
      </c>
      <c r="D33" s="55">
        <v>0</v>
      </c>
      <c r="E33" s="55">
        <v>1000</v>
      </c>
      <c r="F33" s="55">
        <v>0</v>
      </c>
      <c r="G33" s="55">
        <v>0</v>
      </c>
      <c r="H33" s="56">
        <f t="shared" si="1"/>
        <v>1000</v>
      </c>
      <c r="I33" s="1"/>
    </row>
    <row r="34" spans="1:11" ht="15" customHeight="1">
      <c r="A34" s="42"/>
      <c r="B34" s="14" t="s">
        <v>5</v>
      </c>
      <c r="C34" s="14"/>
      <c r="D34" s="21">
        <f>SUM(D17:D33)</f>
        <v>2670056</v>
      </c>
      <c r="E34" s="21">
        <f>SUM(E17:E33)</f>
        <v>216852</v>
      </c>
      <c r="F34" s="21">
        <f>SUM(F17:F33)</f>
        <v>1895271</v>
      </c>
      <c r="G34" s="21">
        <f>SUM(G17:G33)</f>
        <v>1994622</v>
      </c>
      <c r="H34" s="22">
        <f>SUM(D34:G34)</f>
        <v>6776801</v>
      </c>
      <c r="I34" s="1"/>
      <c r="K34" s="63"/>
    </row>
    <row r="35" spans="1:11" ht="15" customHeight="1">
      <c r="A35" s="2"/>
      <c r="B35" s="47"/>
      <c r="C35" s="47"/>
      <c r="D35" s="48"/>
      <c r="E35" s="48"/>
      <c r="F35" s="48"/>
      <c r="G35" s="48"/>
      <c r="H35" s="49"/>
      <c r="I35" s="1"/>
    </row>
    <row r="36" spans="1:11" ht="15" customHeight="1">
      <c r="A36" s="42"/>
      <c r="B36" s="14" t="s">
        <v>18</v>
      </c>
      <c r="C36" s="14"/>
      <c r="D36" s="21">
        <f>D13-D34</f>
        <v>480921</v>
      </c>
      <c r="E36" s="21">
        <f>E13-E34</f>
        <v>0</v>
      </c>
      <c r="F36" s="21">
        <f>F13-F34</f>
        <v>0</v>
      </c>
      <c r="G36" s="21">
        <f>G13-G34</f>
        <v>1625441</v>
      </c>
      <c r="H36" s="22">
        <f>H13-H34</f>
        <v>2106362</v>
      </c>
      <c r="I36" s="4">
        <f>H36-G36-500000</f>
        <v>-19079</v>
      </c>
      <c r="J36" s="61">
        <f>H36-700000-500000</f>
        <v>906362</v>
      </c>
      <c r="K36" s="60"/>
    </row>
    <row r="37" spans="1:11" ht="67.5">
      <c r="B37" s="7"/>
      <c r="C37" s="5"/>
      <c r="D37" s="5"/>
      <c r="E37" s="5"/>
      <c r="F37" s="5"/>
      <c r="G37" s="5"/>
      <c r="H37" s="58" t="s">
        <v>55</v>
      </c>
      <c r="I37" s="59"/>
      <c r="J37" s="62"/>
    </row>
  </sheetData>
  <mergeCells count="1">
    <mergeCell ref="H29:H30"/>
  </mergeCells>
  <phoneticPr fontId="2"/>
  <printOptions horizontalCentered="1"/>
  <pageMargins left="0.59055118110236227" right="0.59055118110236227" top="1.3779527559055118" bottom="0.39370078740157483" header="0.31496062992125984" footer="0.31496062992125984"/>
  <pageSetup paperSize="9" scale="72" orientation="landscape" horizontalDpi="4294967292" verticalDpi="4294967292" r:id="rId1"/>
  <headerFooter alignWithMargins="0"/>
  <ignoredErrors>
    <ignoredError sqref="H3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2017年度収支計算見込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Maseda</cp:lastModifiedBy>
  <cp:lastPrinted>2018-11-18T10:51:53Z</cp:lastPrinted>
  <dcterms:created xsi:type="dcterms:W3CDTF">2013-09-17T23:44:45Z</dcterms:created>
  <dcterms:modified xsi:type="dcterms:W3CDTF">2018-11-19T02:37:38Z</dcterms:modified>
</cp:coreProperties>
</file>